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580" activeTab="0"/>
  </bookViews>
  <sheets>
    <sheet name="стр.1_3" sheetId="1" r:id="rId1"/>
    <sheet name="Лист1" sheetId="2" r:id="rId2"/>
  </sheets>
  <definedNames>
    <definedName name="_xlnm._FilterDatabase" localSheetId="1" hidden="1">'Лист1'!$A$1:$E$88</definedName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<sst xmlns="http://schemas.openxmlformats.org/spreadsheetml/2006/main" count="398" uniqueCount="238">
  <si>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</si>
  <si>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</si>
  <si>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</si>
  <si>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</si>
  <si>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</si>
  <si>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</si>
  <si>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</si>
  <si>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</si>
  <si>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</si>
  <si>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</si>
  <si>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</si>
  <si>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</si>
  <si>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</si>
  <si>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</si>
  <si>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</si>
  <si>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</si>
  <si>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</si>
  <si>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</si>
  <si>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</si>
  <si>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</si>
  <si>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</si>
  <si>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</si>
  <si>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</si>
  <si>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</si>
  <si>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</si>
  <si>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</si>
  <si>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</si>
  <si>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</si>
  <si>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</si>
  <si>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</si>
  <si>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</si>
  <si>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</si>
  <si>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</si>
  <si>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</si>
  <si>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</si>
  <si>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</si>
  <si>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</si>
  <si>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</si>
  <si>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</si>
  <si>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</si>
  <si>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</si>
  <si>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</si>
  <si>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</si>
  <si>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</si>
  <si>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</si>
  <si>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</si>
  <si>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</si>
  <si>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</si>
  <si>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</si>
  <si>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</si>
  <si>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</si>
  <si>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</si>
  <si>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</si>
  <si>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</si>
  <si>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</si>
  <si>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</si>
  <si>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</si>
  <si>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</si>
  <si>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</si>
  <si>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</si>
  <si>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</si>
  <si>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</si>
  <si>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</si>
  <si>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</si>
  <si>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</si>
  <si>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</si>
  <si>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</si>
  <si>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</si>
  <si>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</si>
  <si>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</si>
  <si>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</si>
  <si>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</si>
  <si>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</si>
  <si>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</si>
  <si>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</si>
  <si>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</si>
  <si>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</si>
  <si>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</si>
  <si>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</si>
  <si>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</si>
  <si>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</si>
  <si>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</si>
  <si>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</si>
  <si>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</si>
  <si>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</si>
  <si>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</si>
  <si>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</si>
  <si>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</si>
  <si>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</si>
  <si>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</si>
  <si>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</si>
  <si>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</si>
  <si>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</si>
  <si>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</si>
  <si>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</si>
  <si>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</si>
  <si>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</si>
  <si>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</si>
  <si>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</si>
  <si>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</si>
  <si>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</si>
  <si>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</si>
  <si>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</si>
  <si>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</si>
  <si>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</si>
  <si>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</si>
  <si>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</si>
  <si>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</si>
  <si>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</si>
  <si>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</si>
  <si>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</si>
  <si>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</si>
  <si>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</si>
  <si>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</si>
  <si>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</si>
  <si>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</si>
  <si>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</si>
  <si>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</si>
  <si>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</si>
  <si>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</si>
  <si>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</si>
  <si>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</si>
  <si>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</si>
  <si>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</si>
  <si>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</si>
  <si>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</si>
  <si>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</si>
  <si>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</si>
  <si>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</si>
  <si>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"Воздушные Ворота Северной Столицы"</t>
  </si>
  <si>
    <t>2014</t>
  </si>
  <si>
    <t>Код</t>
  </si>
  <si>
    <t>Название</t>
  </si>
  <si>
    <t>Топливо</t>
  </si>
  <si>
    <t>Прочие ГСМ</t>
  </si>
  <si>
    <t>Электроэнергия</t>
  </si>
  <si>
    <t>Отопление</t>
  </si>
  <si>
    <t>Водоснабжение</t>
  </si>
  <si>
    <t>Водоотведение</t>
  </si>
  <si>
    <t>Мат.расходы на ремонт и экспл. зданий и сооружений</t>
  </si>
  <si>
    <t>Мат.расходы на ремонт  и экспл. трансп. средств</t>
  </si>
  <si>
    <t>Материальные расходы на ремонт  и экспл. оборуд.</t>
  </si>
  <si>
    <t>Материальные расходы на ремонти и экспл. дорог</t>
  </si>
  <si>
    <t>Форма</t>
  </si>
  <si>
    <t>Спецодежда</t>
  </si>
  <si>
    <t>Канцелярские материалы</t>
  </si>
  <si>
    <t>Прочие материальные расходы</t>
  </si>
  <si>
    <t>Мебель и оборудование для пр-ва (не кап.влож)</t>
  </si>
  <si>
    <t>Антиоблединители</t>
  </si>
  <si>
    <t>Материалы для посадки пассажиров</t>
  </si>
  <si>
    <t>Материалы для бизнес-салонов</t>
  </si>
  <si>
    <t>ИТ материалы</t>
  </si>
  <si>
    <t>ИТ оборудование (не кап.влож - МОСы)</t>
  </si>
  <si>
    <t>Мебель и оборудование (не МОСы &lt; 33 т.р.)</t>
  </si>
  <si>
    <t>Материальные расходы на уборку и обслуживание ВС</t>
  </si>
  <si>
    <t>Газ</t>
  </si>
  <si>
    <t>Материальные расходы на ремонт ВПП</t>
  </si>
  <si>
    <t>Заработная плата</t>
  </si>
  <si>
    <t>Отчисления на социальное страхование</t>
  </si>
  <si>
    <t>Пособие по временной нетрудоспособности</t>
  </si>
  <si>
    <t xml:space="preserve">Прочие пособия </t>
  </si>
  <si>
    <t>Начисления работникам не состоящим в штате</t>
  </si>
  <si>
    <t>Командировочные расходы - внутри РФ</t>
  </si>
  <si>
    <t>Расходы на обучение сотрудников</t>
  </si>
  <si>
    <t>Расходы на организацию мероприятий</t>
  </si>
  <si>
    <t>Расходы на обеспечение условий труда(питание,вода)</t>
  </si>
  <si>
    <t>Прочие расходы на сотрудников</t>
  </si>
  <si>
    <t>Ежемесячные премии</t>
  </si>
  <si>
    <t>Начисления резерва по отпускам</t>
  </si>
  <si>
    <t>Годовые премии</t>
  </si>
  <si>
    <t>Дополнительное обучение</t>
  </si>
  <si>
    <t>Стипендии АБ</t>
  </si>
  <si>
    <t>Сверхурочные</t>
  </si>
  <si>
    <t>Амортизация зданий,сооружений</t>
  </si>
  <si>
    <t>Амортизация спецтранспорта</t>
  </si>
  <si>
    <t>Амортизация оборудования</t>
  </si>
  <si>
    <t>Амортизация НМА</t>
  </si>
  <si>
    <t>Услуги по ремонту и экспл. зданий и сооружений</t>
  </si>
  <si>
    <t>Услуги по ремонту и экспл. транспортных средств</t>
  </si>
  <si>
    <t>Услуги по ремонту и экспл. оборудования</t>
  </si>
  <si>
    <t>Услуги по ремонту и экспл. дорог</t>
  </si>
  <si>
    <t>Расходы на уборку территории и помещений</t>
  </si>
  <si>
    <t>Расходы на вывоз ТБО</t>
  </si>
  <si>
    <t>Прочие расходы на эксплуатацию и ремонт</t>
  </si>
  <si>
    <t>Услуги по ремонту ВПП</t>
  </si>
  <si>
    <t>Облеты ССО</t>
  </si>
  <si>
    <t>Аренда земельных участков</t>
  </si>
  <si>
    <t>Аренда помещений</t>
  </si>
  <si>
    <t>Аренда оборудования</t>
  </si>
  <si>
    <t>Расходы по Согл.ГЧП: фикс.часть арендного платежа</t>
  </si>
  <si>
    <t>Расходы по Соглашению о ГЧП: переменная часть</t>
  </si>
  <si>
    <t>Аренда квартир</t>
  </si>
  <si>
    <t>Программное обеспечение / IT costs - services</t>
  </si>
  <si>
    <t>Лицензии и разрешения</t>
  </si>
  <si>
    <t>Сертификация</t>
  </si>
  <si>
    <t>Консультационные услуги</t>
  </si>
  <si>
    <t>Инф.-тех.обеспечение / IT costs - services</t>
  </si>
  <si>
    <t>Расходы на связь</t>
  </si>
  <si>
    <t>Расходы на почтовые и курьерские услуги</t>
  </si>
  <si>
    <t>Подписка и печатные издания</t>
  </si>
  <si>
    <t>Прочие услуги сторонних организаций</t>
  </si>
  <si>
    <t>Приобретение услуг AOA, относимых на тек.расх</t>
  </si>
  <si>
    <t>Приобретение услуг в рамках AOA (Master-Plan)</t>
  </si>
  <si>
    <t>Страхование производственной деятельности</t>
  </si>
  <si>
    <t>Страхование имущества</t>
  </si>
  <si>
    <t>Страхование транспорта</t>
  </si>
  <si>
    <t>Добровольное медицинское страхование сотрудников</t>
  </si>
  <si>
    <t>Охрана труда</t>
  </si>
  <si>
    <t>Обеспечение охраны и безопасности</t>
  </si>
  <si>
    <t>Обеспечение пожарной безопасности и ГО</t>
  </si>
  <si>
    <t>Расходы по охране окружающей среды</t>
  </si>
  <si>
    <t>Расходы на рекламу ненормируемые</t>
  </si>
  <si>
    <t>Расходы на рекламу нормируемые</t>
  </si>
  <si>
    <t>Представительские расходы</t>
  </si>
  <si>
    <t>Расходы по Банк.гарантии в соответствии с СГЧП</t>
  </si>
  <si>
    <t>Суммы восстановленного НДС</t>
  </si>
  <si>
    <t>Расходы на организацию движения автотранспорта</t>
  </si>
  <si>
    <t>Расходы по опер. банковским гарантиям (не СГЧП)</t>
  </si>
  <si>
    <t>подконтр</t>
  </si>
  <si>
    <t>1.1.1. Сырье, материалы, запасные части, инструмент, топливо</t>
  </si>
  <si>
    <t>3.2.2. Расходы на вневедомственную охрану, пожарную безопасность и услуги коммунального хозяйства</t>
  </si>
  <si>
    <t>3.1. Ремонт основных фондов</t>
  </si>
  <si>
    <t>1.1.2. прочие вспомогательные материалы</t>
  </si>
  <si>
    <t>2. Расходы на оплату труда (без отчислений на социальные нужды)</t>
  </si>
  <si>
    <t>9. Отчисления на социальные нужды</t>
  </si>
  <si>
    <t>3.3. Расходы на командировки и представительские</t>
  </si>
  <si>
    <t>3.4. Расходы на подготовку кадров</t>
  </si>
  <si>
    <t>3.5. Расходы на обеспечение нормальных условий труда и мер по технике безопасности</t>
  </si>
  <si>
    <t>6. Амортизация</t>
  </si>
  <si>
    <t>3.2.6. прочие услуги сторонних организаций</t>
  </si>
  <si>
    <t>7.4. Арендная плата за землю</t>
  </si>
  <si>
    <t>7.3. Арендная плата зданий и помещений</t>
  </si>
  <si>
    <t>7.5. Арендная плата прочая</t>
  </si>
  <si>
    <t>3.9. Другие прочие подконтрольные расходы</t>
  </si>
  <si>
    <t>3.2.4. Расходы на аудиторские и консультационные услуги</t>
  </si>
  <si>
    <t>3.2.1. Услуги связи</t>
  </si>
  <si>
    <t>3.6. Расходы на страхование</t>
  </si>
  <si>
    <t>3.7. Расходы на социальное развитие и поощрение (из прибыли)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</si>
</sst>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4" fontId="7" fillId="0" borderId="0" xfId="0" applyNumberFormat="1" applyFont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8" fontId="6" fillId="33" borderId="12" xfId="0" applyNumberFormat="1" applyFont="1" applyFill="1" applyBorder="1" applyAlignment="1">
      <alignment horizontal="center" vertical="center"/>
    </xf>
    <xf numFmtId="168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1">
      <selection activeCell="CD56" sqref="CD56:CM63"/>
    </sheetView>
  </sheetViews>
  <sheetFormatPr defaultColWidth="0.875" defaultRowHeight="15" customHeight="1"/>
  <cols>
    <col min="1" max="80" width="0.875" style="2" customWidth="1"/>
    <col min="81" max="81" width="3.125" style="2" customWidth="1"/>
    <col min="82" max="90" width="0.875" style="2" customWidth="1"/>
    <col min="91" max="91" width="3.25390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84" t="s">
        <v>20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3" customFormat="1" ht="14.25" customHeight="1">
      <c r="A6" s="84" t="s">
        <v>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3" customFormat="1" ht="14.25" customHeight="1">
      <c r="A7" s="84" t="s">
        <v>104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3" customFormat="1" ht="14.25" customHeight="1">
      <c r="A8" s="84" t="s">
        <v>127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ht="21" customHeight="1"/>
    <row r="10" spans="3:87" ht="15">
      <c r="C10" s="4" t="s">
        <v>31</v>
      </c>
      <c r="D10" s="4"/>
      <c r="AG10" s="86" t="s">
        <v>129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</row>
    <row r="11" spans="3:66" ht="15">
      <c r="C11" s="4" t="s">
        <v>32</v>
      </c>
      <c r="D11" s="4"/>
      <c r="J11" s="87">
        <v>7703590927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</row>
    <row r="12" spans="3:66" ht="15">
      <c r="C12" s="4" t="s">
        <v>33</v>
      </c>
      <c r="D12" s="4"/>
      <c r="J12" s="89">
        <v>785050001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3:61" ht="15">
      <c r="C13" s="4" t="s">
        <v>34</v>
      </c>
      <c r="D13" s="4"/>
      <c r="AQ13" s="77" t="s">
        <v>130</v>
      </c>
      <c r="AR13" s="77"/>
      <c r="AS13" s="77"/>
      <c r="AT13" s="77"/>
      <c r="AU13" s="77"/>
      <c r="AV13" s="77"/>
      <c r="AW13" s="77"/>
      <c r="AX13" s="77"/>
      <c r="AY13" s="78" t="s">
        <v>35</v>
      </c>
      <c r="AZ13" s="78"/>
      <c r="BA13" s="77" t="s">
        <v>130</v>
      </c>
      <c r="BB13" s="77"/>
      <c r="BC13" s="77"/>
      <c r="BD13" s="77"/>
      <c r="BE13" s="77"/>
      <c r="BF13" s="77"/>
      <c r="BG13" s="77"/>
      <c r="BH13" s="77"/>
      <c r="BI13" s="2" t="s">
        <v>36</v>
      </c>
    </row>
    <row r="15" spans="1:108" s="6" customFormat="1" ht="13.5">
      <c r="A15" s="71" t="s">
        <v>28</v>
      </c>
      <c r="B15" s="72"/>
      <c r="C15" s="72"/>
      <c r="D15" s="72"/>
      <c r="E15" s="72"/>
      <c r="F15" s="72"/>
      <c r="G15" s="72"/>
      <c r="H15" s="72"/>
      <c r="I15" s="73"/>
      <c r="J15" s="85" t="s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71" t="s">
        <v>37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29" t="s">
        <v>1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71" t="s">
        <v>4</v>
      </c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s="6" customFormat="1" ht="13.5">
      <c r="A16" s="74"/>
      <c r="B16" s="75"/>
      <c r="C16" s="75"/>
      <c r="D16" s="75"/>
      <c r="E16" s="75"/>
      <c r="F16" s="75"/>
      <c r="G16" s="75"/>
      <c r="H16" s="75"/>
      <c r="I16" s="76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6"/>
      <c r="BI16" s="74"/>
      <c r="BJ16" s="75"/>
      <c r="BK16" s="75"/>
      <c r="BL16" s="75"/>
      <c r="BM16" s="75"/>
      <c r="BN16" s="75"/>
      <c r="BO16" s="75"/>
      <c r="BP16" s="75"/>
      <c r="BQ16" s="75"/>
      <c r="BR16" s="75"/>
      <c r="BS16" s="76"/>
      <c r="BT16" s="29" t="s">
        <v>2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3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81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6" customFormat="1" ht="15" customHeight="1">
      <c r="A17" s="25" t="s">
        <v>5</v>
      </c>
      <c r="B17" s="26"/>
      <c r="C17" s="26"/>
      <c r="D17" s="26"/>
      <c r="E17" s="26"/>
      <c r="F17" s="26"/>
      <c r="G17" s="26"/>
      <c r="H17" s="26"/>
      <c r="I17" s="27"/>
      <c r="J17" s="5"/>
      <c r="K17" s="28" t="s">
        <v>38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7"/>
      <c r="BI17" s="29" t="s">
        <v>39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29" t="s">
        <v>39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29" t="s">
        <v>39</v>
      </c>
      <c r="CE17" s="30"/>
      <c r="CF17" s="30"/>
      <c r="CG17" s="30"/>
      <c r="CH17" s="30"/>
      <c r="CI17" s="30"/>
      <c r="CJ17" s="30"/>
      <c r="CK17" s="30"/>
      <c r="CL17" s="30"/>
      <c r="CM17" s="31"/>
      <c r="CN17" s="50" t="s">
        <v>39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s="6" customFormat="1" ht="30" customHeight="1">
      <c r="A18" s="65" t="s">
        <v>7</v>
      </c>
      <c r="B18" s="66"/>
      <c r="C18" s="66"/>
      <c r="D18" s="66"/>
      <c r="E18" s="66"/>
      <c r="F18" s="66"/>
      <c r="G18" s="66"/>
      <c r="H18" s="66"/>
      <c r="I18" s="67"/>
      <c r="J18" s="8"/>
      <c r="K18" s="46" t="s">
        <v>105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9"/>
      <c r="BI18" s="68" t="s">
        <v>6</v>
      </c>
      <c r="BJ18" s="69"/>
      <c r="BK18" s="69"/>
      <c r="BL18" s="69"/>
      <c r="BM18" s="69"/>
      <c r="BN18" s="69"/>
      <c r="BO18" s="69"/>
      <c r="BP18" s="69"/>
      <c r="BQ18" s="69"/>
      <c r="BR18" s="69"/>
      <c r="BS18" s="70"/>
      <c r="BT18" s="59">
        <f>BT19+BT33</f>
        <v>20976.499999999996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59">
        <f>CD19+CD33</f>
        <v>253610.44194618042</v>
      </c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1:108" s="6" customFormat="1" ht="30" customHeight="1">
      <c r="A19" s="65" t="s">
        <v>8</v>
      </c>
      <c r="B19" s="66"/>
      <c r="C19" s="66"/>
      <c r="D19" s="66"/>
      <c r="E19" s="66"/>
      <c r="F19" s="66"/>
      <c r="G19" s="66"/>
      <c r="H19" s="66"/>
      <c r="I19" s="67"/>
      <c r="J19" s="8"/>
      <c r="K19" s="46" t="s">
        <v>106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9"/>
      <c r="BI19" s="68" t="s">
        <v>6</v>
      </c>
      <c r="BJ19" s="69"/>
      <c r="BK19" s="69"/>
      <c r="BL19" s="69"/>
      <c r="BM19" s="69"/>
      <c r="BN19" s="69"/>
      <c r="BO19" s="69"/>
      <c r="BP19" s="69"/>
      <c r="BQ19" s="69"/>
      <c r="BR19" s="69"/>
      <c r="BS19" s="70"/>
      <c r="BT19" s="59">
        <f>BT20+BT25+BT27+BT31+BT32</f>
        <v>17509.339999999997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59">
        <f>CD20+CD25+CD27+CD31+CD32</f>
        <v>161334.75713676054</v>
      </c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1:108" s="6" customFormat="1" ht="15" customHeight="1">
      <c r="A20" s="65" t="s">
        <v>9</v>
      </c>
      <c r="B20" s="66"/>
      <c r="C20" s="66"/>
      <c r="D20" s="66"/>
      <c r="E20" s="66"/>
      <c r="F20" s="66"/>
      <c r="G20" s="66"/>
      <c r="H20" s="66"/>
      <c r="I20" s="67"/>
      <c r="J20" s="8"/>
      <c r="K20" s="46" t="s">
        <v>10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9"/>
      <c r="BI20" s="68" t="s">
        <v>6</v>
      </c>
      <c r="BJ20" s="69"/>
      <c r="BK20" s="69"/>
      <c r="BL20" s="69"/>
      <c r="BM20" s="69"/>
      <c r="BN20" s="69"/>
      <c r="BO20" s="69"/>
      <c r="BP20" s="69"/>
      <c r="BQ20" s="69"/>
      <c r="BR20" s="69"/>
      <c r="BS20" s="70"/>
      <c r="BT20" s="59">
        <f>BT21+BT22+BT23</f>
        <v>968.79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59">
        <f>CD21+CD22+CD23</f>
        <v>565.99668</v>
      </c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</row>
    <row r="21" spans="1:108" s="6" customFormat="1" ht="30" customHeight="1">
      <c r="A21" s="25" t="s">
        <v>12</v>
      </c>
      <c r="B21" s="26"/>
      <c r="C21" s="26"/>
      <c r="D21" s="26"/>
      <c r="E21" s="26"/>
      <c r="F21" s="26"/>
      <c r="G21" s="26"/>
      <c r="H21" s="26"/>
      <c r="I21" s="27"/>
      <c r="J21" s="5"/>
      <c r="K21" s="28" t="s">
        <v>128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7"/>
      <c r="BI21" s="29" t="s">
        <v>6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32">
        <v>200.61</v>
      </c>
      <c r="BU21" s="33"/>
      <c r="BV21" s="33"/>
      <c r="BW21" s="33"/>
      <c r="BX21" s="33"/>
      <c r="BY21" s="33"/>
      <c r="BZ21" s="33"/>
      <c r="CA21" s="33"/>
      <c r="CB21" s="33"/>
      <c r="CC21" s="34"/>
      <c r="CD21" s="35">
        <v>565.99668</v>
      </c>
      <c r="CE21" s="36"/>
      <c r="CF21" s="36"/>
      <c r="CG21" s="36"/>
      <c r="CH21" s="36"/>
      <c r="CI21" s="36"/>
      <c r="CJ21" s="36"/>
      <c r="CK21" s="36"/>
      <c r="CL21" s="36"/>
      <c r="CM21" s="37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15" customHeight="1">
      <c r="A22" s="25" t="s">
        <v>14</v>
      </c>
      <c r="B22" s="26"/>
      <c r="C22" s="26"/>
      <c r="D22" s="26"/>
      <c r="E22" s="26"/>
      <c r="F22" s="26"/>
      <c r="G22" s="26"/>
      <c r="H22" s="26"/>
      <c r="I22" s="27"/>
      <c r="J22" s="5"/>
      <c r="K22" s="28" t="s">
        <v>107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7"/>
      <c r="BI22" s="29" t="s">
        <v>6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32">
        <v>0</v>
      </c>
      <c r="BU22" s="33"/>
      <c r="BV22" s="33"/>
      <c r="BW22" s="33"/>
      <c r="BX22" s="33"/>
      <c r="BY22" s="33"/>
      <c r="BZ22" s="33"/>
      <c r="CA22" s="33"/>
      <c r="CB22" s="33"/>
      <c r="CC22" s="34"/>
      <c r="CD22" s="35"/>
      <c r="CE22" s="36"/>
      <c r="CF22" s="36"/>
      <c r="CG22" s="36"/>
      <c r="CH22" s="36"/>
      <c r="CI22" s="36"/>
      <c r="CJ22" s="36"/>
      <c r="CK22" s="36"/>
      <c r="CL22" s="36"/>
      <c r="CM22" s="37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58.5" customHeight="1">
      <c r="A23" s="25" t="s">
        <v>40</v>
      </c>
      <c r="B23" s="26"/>
      <c r="C23" s="26"/>
      <c r="D23" s="26"/>
      <c r="E23" s="26"/>
      <c r="F23" s="26"/>
      <c r="G23" s="26"/>
      <c r="H23" s="26"/>
      <c r="I23" s="27"/>
      <c r="J23" s="5"/>
      <c r="K23" s="28" t="s">
        <v>41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7"/>
      <c r="BI23" s="29" t="s">
        <v>6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32">
        <v>768.18</v>
      </c>
      <c r="BU23" s="33"/>
      <c r="BV23" s="33"/>
      <c r="BW23" s="33"/>
      <c r="BX23" s="33"/>
      <c r="BY23" s="33"/>
      <c r="BZ23" s="33"/>
      <c r="CA23" s="33"/>
      <c r="CB23" s="33"/>
      <c r="CC23" s="34"/>
      <c r="CD23" s="35"/>
      <c r="CE23" s="36"/>
      <c r="CF23" s="36"/>
      <c r="CG23" s="36"/>
      <c r="CH23" s="36"/>
      <c r="CI23" s="36"/>
      <c r="CJ23" s="36"/>
      <c r="CK23" s="36"/>
      <c r="CL23" s="36"/>
      <c r="CM23" s="37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25" t="s">
        <v>42</v>
      </c>
      <c r="B24" s="26"/>
      <c r="C24" s="26"/>
      <c r="D24" s="26"/>
      <c r="E24" s="26"/>
      <c r="F24" s="26"/>
      <c r="G24" s="26"/>
      <c r="H24" s="26"/>
      <c r="I24" s="27"/>
      <c r="J24" s="5"/>
      <c r="K24" s="28" t="s">
        <v>13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7"/>
      <c r="BI24" s="29" t="s">
        <v>6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32"/>
      <c r="BU24" s="33"/>
      <c r="BV24" s="33"/>
      <c r="BW24" s="33"/>
      <c r="BX24" s="33"/>
      <c r="BY24" s="33"/>
      <c r="BZ24" s="33"/>
      <c r="CA24" s="33"/>
      <c r="CB24" s="33"/>
      <c r="CC24" s="34"/>
      <c r="CD24" s="35"/>
      <c r="CE24" s="36"/>
      <c r="CF24" s="36"/>
      <c r="CG24" s="36"/>
      <c r="CH24" s="36"/>
      <c r="CI24" s="36"/>
      <c r="CJ24" s="36"/>
      <c r="CK24" s="36"/>
      <c r="CL24" s="36"/>
      <c r="CM24" s="37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25" t="s">
        <v>11</v>
      </c>
      <c r="B25" s="26"/>
      <c r="C25" s="26"/>
      <c r="D25" s="26"/>
      <c r="E25" s="26"/>
      <c r="F25" s="26"/>
      <c r="G25" s="26"/>
      <c r="H25" s="26"/>
      <c r="I25" s="27"/>
      <c r="J25" s="5"/>
      <c r="K25" s="28" t="s">
        <v>22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7"/>
      <c r="BI25" s="29" t="s">
        <v>6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32">
        <v>10895.81</v>
      </c>
      <c r="BU25" s="33"/>
      <c r="BV25" s="33"/>
      <c r="BW25" s="33"/>
      <c r="BX25" s="33"/>
      <c r="BY25" s="33"/>
      <c r="BZ25" s="33"/>
      <c r="CA25" s="33"/>
      <c r="CB25" s="33"/>
      <c r="CC25" s="34"/>
      <c r="CD25" s="35">
        <f>SUM(Лист1!C26,Лист1!C28:C30,Лист1!C36:C38,Лист1!C41)/1000</f>
        <v>22333.235456760547</v>
      </c>
      <c r="CE25" s="36"/>
      <c r="CF25" s="36"/>
      <c r="CG25" s="36"/>
      <c r="CH25" s="36"/>
      <c r="CI25" s="36"/>
      <c r="CJ25" s="36"/>
      <c r="CK25" s="36"/>
      <c r="CL25" s="36"/>
      <c r="CM25" s="37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25" t="s">
        <v>43</v>
      </c>
      <c r="B26" s="26"/>
      <c r="C26" s="26"/>
      <c r="D26" s="26"/>
      <c r="E26" s="26"/>
      <c r="F26" s="26"/>
      <c r="G26" s="26"/>
      <c r="H26" s="26"/>
      <c r="I26" s="27"/>
      <c r="J26" s="5"/>
      <c r="K26" s="28" t="s">
        <v>13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7"/>
      <c r="BI26" s="29" t="s">
        <v>6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32"/>
      <c r="BU26" s="33"/>
      <c r="BV26" s="33"/>
      <c r="BW26" s="33"/>
      <c r="BX26" s="33"/>
      <c r="BY26" s="33"/>
      <c r="BZ26" s="33"/>
      <c r="CA26" s="33"/>
      <c r="CB26" s="33"/>
      <c r="CC26" s="34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30" customHeight="1">
      <c r="A27" s="65" t="s">
        <v>15</v>
      </c>
      <c r="B27" s="66"/>
      <c r="C27" s="66"/>
      <c r="D27" s="66"/>
      <c r="E27" s="66"/>
      <c r="F27" s="66"/>
      <c r="G27" s="66"/>
      <c r="H27" s="66"/>
      <c r="I27" s="67"/>
      <c r="J27" s="10"/>
      <c r="K27" s="46" t="s">
        <v>108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11"/>
      <c r="BI27" s="68" t="s">
        <v>6</v>
      </c>
      <c r="BJ27" s="69"/>
      <c r="BK27" s="69"/>
      <c r="BL27" s="69"/>
      <c r="BM27" s="69"/>
      <c r="BN27" s="69"/>
      <c r="BO27" s="69"/>
      <c r="BP27" s="69"/>
      <c r="BQ27" s="69"/>
      <c r="BR27" s="69"/>
      <c r="BS27" s="70"/>
      <c r="BT27" s="59">
        <f>BT28+BT29+BT30</f>
        <v>5644.74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59">
        <f>CD28+CD29+CD30</f>
        <v>138435.525</v>
      </c>
      <c r="CE27" s="60"/>
      <c r="CF27" s="60"/>
      <c r="CG27" s="60"/>
      <c r="CH27" s="60"/>
      <c r="CI27" s="60"/>
      <c r="CJ27" s="60"/>
      <c r="CK27" s="60"/>
      <c r="CL27" s="60"/>
      <c r="CM27" s="61"/>
      <c r="CN27" s="62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s="6" customFormat="1" ht="30" customHeight="1">
      <c r="A28" s="25" t="s">
        <v>44</v>
      </c>
      <c r="B28" s="26"/>
      <c r="C28" s="26"/>
      <c r="D28" s="26"/>
      <c r="E28" s="26"/>
      <c r="F28" s="26"/>
      <c r="G28" s="26"/>
      <c r="H28" s="26"/>
      <c r="I28" s="27"/>
      <c r="J28" s="5"/>
      <c r="K28" s="28" t="s">
        <v>109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7"/>
      <c r="BI28" s="29" t="s">
        <v>6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32"/>
      <c r="BU28" s="33"/>
      <c r="BV28" s="33"/>
      <c r="BW28" s="33"/>
      <c r="BX28" s="33"/>
      <c r="BY28" s="33"/>
      <c r="BZ28" s="33"/>
      <c r="CA28" s="33"/>
      <c r="CB28" s="33"/>
      <c r="CC28" s="34"/>
      <c r="CD28" s="35"/>
      <c r="CE28" s="36"/>
      <c r="CF28" s="36"/>
      <c r="CG28" s="36"/>
      <c r="CH28" s="36"/>
      <c r="CI28" s="36"/>
      <c r="CJ28" s="36"/>
      <c r="CK28" s="36"/>
      <c r="CL28" s="36"/>
      <c r="CM28" s="37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15" customHeight="1">
      <c r="A29" s="25" t="s">
        <v>46</v>
      </c>
      <c r="B29" s="26"/>
      <c r="C29" s="26"/>
      <c r="D29" s="26"/>
      <c r="E29" s="26"/>
      <c r="F29" s="26"/>
      <c r="G29" s="26"/>
      <c r="H29" s="26"/>
      <c r="I29" s="27"/>
      <c r="J29" s="5"/>
      <c r="K29" s="28" t="s">
        <v>45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7"/>
      <c r="BI29" s="29" t="s">
        <v>6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32"/>
      <c r="BU29" s="33"/>
      <c r="BV29" s="33"/>
      <c r="BW29" s="33"/>
      <c r="BX29" s="33"/>
      <c r="BY29" s="33"/>
      <c r="BZ29" s="33"/>
      <c r="CA29" s="33"/>
      <c r="CB29" s="33"/>
      <c r="CC29" s="34"/>
      <c r="CD29" s="35">
        <v>0</v>
      </c>
      <c r="CE29" s="36"/>
      <c r="CF29" s="36"/>
      <c r="CG29" s="36"/>
      <c r="CH29" s="36"/>
      <c r="CI29" s="36"/>
      <c r="CJ29" s="36"/>
      <c r="CK29" s="36"/>
      <c r="CL29" s="36"/>
      <c r="CM29" s="37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25" t="s">
        <v>110</v>
      </c>
      <c r="B30" s="26"/>
      <c r="C30" s="26"/>
      <c r="D30" s="26"/>
      <c r="E30" s="26"/>
      <c r="F30" s="26"/>
      <c r="G30" s="26"/>
      <c r="H30" s="26"/>
      <c r="I30" s="27"/>
      <c r="J30" s="5"/>
      <c r="K30" s="28" t="s">
        <v>47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7"/>
      <c r="BI30" s="29" t="s">
        <v>6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32">
        <v>5644.74</v>
      </c>
      <c r="BU30" s="33"/>
      <c r="BV30" s="33"/>
      <c r="BW30" s="33"/>
      <c r="BX30" s="33"/>
      <c r="BY30" s="33"/>
      <c r="BZ30" s="33"/>
      <c r="CA30" s="33"/>
      <c r="CB30" s="33"/>
      <c r="CC30" s="34"/>
      <c r="CD30" s="35">
        <v>138435.525</v>
      </c>
      <c r="CE30" s="36"/>
      <c r="CF30" s="36"/>
      <c r="CG30" s="36"/>
      <c r="CH30" s="36"/>
      <c r="CI30" s="36"/>
      <c r="CJ30" s="36"/>
      <c r="CK30" s="36"/>
      <c r="CL30" s="36"/>
      <c r="CM30" s="37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45" customHeight="1">
      <c r="A31" s="25" t="s">
        <v>111</v>
      </c>
      <c r="B31" s="26"/>
      <c r="C31" s="26"/>
      <c r="D31" s="26"/>
      <c r="E31" s="26"/>
      <c r="F31" s="26"/>
      <c r="G31" s="26"/>
      <c r="H31" s="26"/>
      <c r="I31" s="27"/>
      <c r="J31" s="5"/>
      <c r="K31" s="28" t="s">
        <v>112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7"/>
      <c r="BI31" s="29" t="s">
        <v>6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32"/>
      <c r="BU31" s="33"/>
      <c r="BV31" s="33"/>
      <c r="BW31" s="33"/>
      <c r="BX31" s="33"/>
      <c r="BY31" s="33"/>
      <c r="BZ31" s="33"/>
      <c r="CA31" s="33"/>
      <c r="CB31" s="33"/>
      <c r="CC31" s="34"/>
      <c r="CD31" s="35"/>
      <c r="CE31" s="36"/>
      <c r="CF31" s="36"/>
      <c r="CG31" s="36"/>
      <c r="CH31" s="36"/>
      <c r="CI31" s="36"/>
      <c r="CJ31" s="36"/>
      <c r="CK31" s="36"/>
      <c r="CL31" s="36"/>
      <c r="CM31" s="37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30" customHeight="1">
      <c r="A32" s="25" t="s">
        <v>113</v>
      </c>
      <c r="B32" s="26"/>
      <c r="C32" s="26"/>
      <c r="D32" s="26"/>
      <c r="E32" s="26"/>
      <c r="F32" s="26"/>
      <c r="G32" s="26"/>
      <c r="H32" s="26"/>
      <c r="I32" s="27"/>
      <c r="J32" s="5"/>
      <c r="K32" s="28" t="s">
        <v>114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7"/>
      <c r="BI32" s="29" t="s">
        <v>6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32"/>
      <c r="BU32" s="33"/>
      <c r="BV32" s="33"/>
      <c r="BW32" s="33"/>
      <c r="BX32" s="33"/>
      <c r="BY32" s="33"/>
      <c r="BZ32" s="33"/>
      <c r="CA32" s="33"/>
      <c r="CB32" s="33"/>
      <c r="CC32" s="34"/>
      <c r="CD32" s="35"/>
      <c r="CE32" s="36"/>
      <c r="CF32" s="36"/>
      <c r="CG32" s="36"/>
      <c r="CH32" s="36"/>
      <c r="CI32" s="36"/>
      <c r="CJ32" s="36"/>
      <c r="CK32" s="36"/>
      <c r="CL32" s="36"/>
      <c r="CM32" s="37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30" customHeight="1">
      <c r="A33" s="65" t="s">
        <v>48</v>
      </c>
      <c r="B33" s="66"/>
      <c r="C33" s="66"/>
      <c r="D33" s="66"/>
      <c r="E33" s="66"/>
      <c r="F33" s="66"/>
      <c r="G33" s="66"/>
      <c r="H33" s="66"/>
      <c r="I33" s="67"/>
      <c r="J33" s="10"/>
      <c r="K33" s="46" t="s">
        <v>49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11"/>
      <c r="BI33" s="68" t="s">
        <v>6</v>
      </c>
      <c r="BJ33" s="69"/>
      <c r="BK33" s="69"/>
      <c r="BL33" s="69"/>
      <c r="BM33" s="69"/>
      <c r="BN33" s="69"/>
      <c r="BO33" s="69"/>
      <c r="BP33" s="69"/>
      <c r="BQ33" s="69"/>
      <c r="BR33" s="69"/>
      <c r="BS33" s="70"/>
      <c r="BT33" s="59">
        <f>BT34+BT35+BT36+BT37+BT38+BT39+BT40+BT41+BT42+BT43+BT45+BT46</f>
        <v>3467.1600000000003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f>CD34+CD35+CD36+CD37+CD38+CD39+CD40+CD41+CD42+CD43+CD45+CD46</f>
        <v>92275.68480941986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62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4"/>
    </row>
    <row r="34" spans="1:108" s="6" customFormat="1" ht="15" customHeight="1">
      <c r="A34" s="25" t="s">
        <v>50</v>
      </c>
      <c r="B34" s="26"/>
      <c r="C34" s="26"/>
      <c r="D34" s="26"/>
      <c r="E34" s="26"/>
      <c r="F34" s="26"/>
      <c r="G34" s="26"/>
      <c r="H34" s="26"/>
      <c r="I34" s="27"/>
      <c r="J34" s="5"/>
      <c r="K34" s="28" t="s">
        <v>51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7"/>
      <c r="BI34" s="29" t="s">
        <v>6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32"/>
      <c r="BU34" s="33"/>
      <c r="BV34" s="33"/>
      <c r="BW34" s="33"/>
      <c r="BX34" s="33"/>
      <c r="BY34" s="33"/>
      <c r="BZ34" s="33"/>
      <c r="CA34" s="33"/>
      <c r="CB34" s="33"/>
      <c r="CC34" s="34"/>
      <c r="CD34" s="35">
        <v>0</v>
      </c>
      <c r="CE34" s="36"/>
      <c r="CF34" s="36"/>
      <c r="CG34" s="36"/>
      <c r="CH34" s="36"/>
      <c r="CI34" s="36"/>
      <c r="CJ34" s="36"/>
      <c r="CK34" s="36"/>
      <c r="CL34" s="36"/>
      <c r="CM34" s="37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45" customHeight="1">
      <c r="A35" s="25" t="s">
        <v>52</v>
      </c>
      <c r="B35" s="26"/>
      <c r="C35" s="26"/>
      <c r="D35" s="26"/>
      <c r="E35" s="26"/>
      <c r="F35" s="26"/>
      <c r="G35" s="26"/>
      <c r="H35" s="26"/>
      <c r="I35" s="27"/>
      <c r="J35" s="5"/>
      <c r="K35" s="28" t="s">
        <v>53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7"/>
      <c r="BI35" s="29" t="s">
        <v>6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32"/>
      <c r="BU35" s="33"/>
      <c r="BV35" s="33"/>
      <c r="BW35" s="33"/>
      <c r="BX35" s="33"/>
      <c r="BY35" s="33"/>
      <c r="BZ35" s="33"/>
      <c r="CA35" s="33"/>
      <c r="CB35" s="33"/>
      <c r="CC35" s="34"/>
      <c r="CD35" s="35">
        <v>0</v>
      </c>
      <c r="CE35" s="36"/>
      <c r="CF35" s="36"/>
      <c r="CG35" s="36"/>
      <c r="CH35" s="36"/>
      <c r="CI35" s="36"/>
      <c r="CJ35" s="36"/>
      <c r="CK35" s="36"/>
      <c r="CL35" s="36"/>
      <c r="CM35" s="37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15" customHeight="1">
      <c r="A36" s="25" t="s">
        <v>54</v>
      </c>
      <c r="B36" s="26"/>
      <c r="C36" s="26"/>
      <c r="D36" s="26"/>
      <c r="E36" s="26"/>
      <c r="F36" s="26"/>
      <c r="G36" s="26"/>
      <c r="H36" s="26"/>
      <c r="I36" s="27"/>
      <c r="J36" s="5"/>
      <c r="K36" s="28" t="s">
        <v>55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7"/>
      <c r="BI36" s="29" t="s">
        <v>6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32">
        <v>38.05</v>
      </c>
      <c r="BU36" s="33"/>
      <c r="BV36" s="33"/>
      <c r="BW36" s="33"/>
      <c r="BX36" s="33"/>
      <c r="BY36" s="33"/>
      <c r="BZ36" s="33"/>
      <c r="CA36" s="33"/>
      <c r="CB36" s="33"/>
      <c r="CC36" s="34"/>
      <c r="CD36" s="35">
        <v>72.654</v>
      </c>
      <c r="CE36" s="36"/>
      <c r="CF36" s="36"/>
      <c r="CG36" s="36"/>
      <c r="CH36" s="36"/>
      <c r="CI36" s="36"/>
      <c r="CJ36" s="36"/>
      <c r="CK36" s="36"/>
      <c r="CL36" s="36"/>
      <c r="CM36" s="37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15" customHeight="1">
      <c r="A37" s="25" t="s">
        <v>56</v>
      </c>
      <c r="B37" s="26"/>
      <c r="C37" s="26"/>
      <c r="D37" s="26"/>
      <c r="E37" s="26"/>
      <c r="F37" s="26"/>
      <c r="G37" s="26"/>
      <c r="H37" s="26"/>
      <c r="I37" s="27"/>
      <c r="J37" s="5"/>
      <c r="K37" s="28" t="s">
        <v>23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7"/>
      <c r="BI37" s="29" t="s">
        <v>6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32">
        <v>3312.33</v>
      </c>
      <c r="BU37" s="33"/>
      <c r="BV37" s="33"/>
      <c r="BW37" s="33"/>
      <c r="BX37" s="33"/>
      <c r="BY37" s="33"/>
      <c r="BZ37" s="33"/>
      <c r="CA37" s="33"/>
      <c r="CB37" s="33"/>
      <c r="CC37" s="34"/>
      <c r="CD37" s="35">
        <f>Лист1!C27/1000</f>
        <v>5506.685729316353</v>
      </c>
      <c r="CE37" s="36"/>
      <c r="CF37" s="36"/>
      <c r="CG37" s="36"/>
      <c r="CH37" s="36"/>
      <c r="CI37" s="36"/>
      <c r="CJ37" s="36"/>
      <c r="CK37" s="36"/>
      <c r="CL37" s="36"/>
      <c r="CM37" s="37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45" customHeight="1">
      <c r="A38" s="25" t="s">
        <v>57</v>
      </c>
      <c r="B38" s="26"/>
      <c r="C38" s="26"/>
      <c r="D38" s="26"/>
      <c r="E38" s="26"/>
      <c r="F38" s="26"/>
      <c r="G38" s="26"/>
      <c r="H38" s="26"/>
      <c r="I38" s="27"/>
      <c r="J38" s="5"/>
      <c r="K38" s="28" t="s">
        <v>115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7"/>
      <c r="BI38" s="29" t="s">
        <v>6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32"/>
      <c r="BU38" s="33"/>
      <c r="BV38" s="33"/>
      <c r="BW38" s="33"/>
      <c r="BX38" s="33"/>
      <c r="BY38" s="33"/>
      <c r="BZ38" s="33"/>
      <c r="CA38" s="33"/>
      <c r="CB38" s="33"/>
      <c r="CC38" s="34"/>
      <c r="CD38" s="35">
        <v>0</v>
      </c>
      <c r="CE38" s="36"/>
      <c r="CF38" s="36"/>
      <c r="CG38" s="36"/>
      <c r="CH38" s="36"/>
      <c r="CI38" s="36"/>
      <c r="CJ38" s="36"/>
      <c r="CK38" s="36"/>
      <c r="CL38" s="36"/>
      <c r="CM38" s="37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15" customHeight="1">
      <c r="A39" s="25" t="s">
        <v>58</v>
      </c>
      <c r="B39" s="26"/>
      <c r="C39" s="26"/>
      <c r="D39" s="26"/>
      <c r="E39" s="26"/>
      <c r="F39" s="26"/>
      <c r="G39" s="26"/>
      <c r="H39" s="26"/>
      <c r="I39" s="27"/>
      <c r="J39" s="5"/>
      <c r="K39" s="28" t="s">
        <v>116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7"/>
      <c r="BI39" s="29" t="s">
        <v>6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32">
        <v>15.46</v>
      </c>
      <c r="BU39" s="33"/>
      <c r="BV39" s="33"/>
      <c r="BW39" s="33"/>
      <c r="BX39" s="33"/>
      <c r="BY39" s="33"/>
      <c r="BZ39" s="33"/>
      <c r="CA39" s="33"/>
      <c r="CB39" s="33"/>
      <c r="CC39" s="34"/>
      <c r="CD39" s="35">
        <f>SUM(Лист1!C42:C45)/1000</f>
        <v>86696.3450801035</v>
      </c>
      <c r="CE39" s="36"/>
      <c r="CF39" s="36"/>
      <c r="CG39" s="36"/>
      <c r="CH39" s="36"/>
      <c r="CI39" s="36"/>
      <c r="CJ39" s="36"/>
      <c r="CK39" s="36"/>
      <c r="CL39" s="36"/>
      <c r="CM39" s="37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15" customHeight="1">
      <c r="A40" s="25" t="s">
        <v>59</v>
      </c>
      <c r="B40" s="26"/>
      <c r="C40" s="26"/>
      <c r="D40" s="26"/>
      <c r="E40" s="26"/>
      <c r="F40" s="26"/>
      <c r="G40" s="26"/>
      <c r="H40" s="26"/>
      <c r="I40" s="27"/>
      <c r="J40" s="5"/>
      <c r="K40" s="28" t="s">
        <v>117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7"/>
      <c r="BI40" s="29" t="s">
        <v>6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32">
        <v>0</v>
      </c>
      <c r="BU40" s="33"/>
      <c r="BV40" s="33"/>
      <c r="BW40" s="33"/>
      <c r="BX40" s="33"/>
      <c r="BY40" s="33"/>
      <c r="BZ40" s="33"/>
      <c r="CA40" s="33"/>
      <c r="CB40" s="33"/>
      <c r="CC40" s="34"/>
      <c r="CD40" s="35">
        <v>0</v>
      </c>
      <c r="CE40" s="36"/>
      <c r="CF40" s="36"/>
      <c r="CG40" s="36"/>
      <c r="CH40" s="36"/>
      <c r="CI40" s="36"/>
      <c r="CJ40" s="36"/>
      <c r="CK40" s="36"/>
      <c r="CL40" s="36"/>
      <c r="CM40" s="37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15" customHeight="1">
      <c r="A41" s="25" t="s">
        <v>63</v>
      </c>
      <c r="B41" s="26"/>
      <c r="C41" s="26"/>
      <c r="D41" s="26"/>
      <c r="E41" s="26"/>
      <c r="F41" s="26"/>
      <c r="G41" s="26"/>
      <c r="H41" s="26"/>
      <c r="I41" s="27"/>
      <c r="J41" s="5"/>
      <c r="K41" s="28" t="s">
        <v>24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7"/>
      <c r="BI41" s="29" t="s">
        <v>6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32">
        <v>0</v>
      </c>
      <c r="BU41" s="33"/>
      <c r="BV41" s="33"/>
      <c r="BW41" s="33"/>
      <c r="BX41" s="33"/>
      <c r="BY41" s="33"/>
      <c r="BZ41" s="33"/>
      <c r="CA41" s="33"/>
      <c r="CB41" s="33"/>
      <c r="CC41" s="34"/>
      <c r="CD41" s="35">
        <v>0</v>
      </c>
      <c r="CE41" s="36"/>
      <c r="CF41" s="36"/>
      <c r="CG41" s="36"/>
      <c r="CH41" s="36"/>
      <c r="CI41" s="36"/>
      <c r="CJ41" s="36"/>
      <c r="CK41" s="36"/>
      <c r="CL41" s="36"/>
      <c r="CM41" s="37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15" customHeight="1">
      <c r="A42" s="25" t="s">
        <v>118</v>
      </c>
      <c r="B42" s="26"/>
      <c r="C42" s="26"/>
      <c r="D42" s="26"/>
      <c r="E42" s="26"/>
      <c r="F42" s="26"/>
      <c r="G42" s="26"/>
      <c r="H42" s="26"/>
      <c r="I42" s="27"/>
      <c r="J42" s="5"/>
      <c r="K42" s="28" t="s">
        <v>25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7"/>
      <c r="BI42" s="29" t="s">
        <v>6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32">
        <v>0</v>
      </c>
      <c r="BU42" s="33"/>
      <c r="BV42" s="33"/>
      <c r="BW42" s="33"/>
      <c r="BX42" s="33"/>
      <c r="BY42" s="33"/>
      <c r="BZ42" s="33"/>
      <c r="CA42" s="33"/>
      <c r="CB42" s="33"/>
      <c r="CC42" s="34"/>
      <c r="CD42" s="35">
        <v>0</v>
      </c>
      <c r="CE42" s="36"/>
      <c r="CF42" s="36"/>
      <c r="CG42" s="36"/>
      <c r="CH42" s="36"/>
      <c r="CI42" s="36"/>
      <c r="CJ42" s="36"/>
      <c r="CK42" s="36"/>
      <c r="CL42" s="36"/>
      <c r="CM42" s="37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72.75" customHeight="1">
      <c r="A43" s="25" t="s">
        <v>119</v>
      </c>
      <c r="B43" s="26"/>
      <c r="C43" s="26"/>
      <c r="D43" s="26"/>
      <c r="E43" s="26"/>
      <c r="F43" s="26"/>
      <c r="G43" s="26"/>
      <c r="H43" s="26"/>
      <c r="I43" s="27"/>
      <c r="J43" s="5"/>
      <c r="K43" s="28" t="s">
        <v>60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7"/>
      <c r="BI43" s="29" t="s">
        <v>6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32">
        <v>0</v>
      </c>
      <c r="BU43" s="33"/>
      <c r="BV43" s="33"/>
      <c r="BW43" s="33"/>
      <c r="BX43" s="33"/>
      <c r="BY43" s="33"/>
      <c r="BZ43" s="33"/>
      <c r="CA43" s="33"/>
      <c r="CB43" s="33"/>
      <c r="CC43" s="34"/>
      <c r="CD43" s="35">
        <v>0</v>
      </c>
      <c r="CE43" s="36"/>
      <c r="CF43" s="36"/>
      <c r="CG43" s="36"/>
      <c r="CH43" s="36"/>
      <c r="CI43" s="36"/>
      <c r="CJ43" s="36"/>
      <c r="CK43" s="36"/>
      <c r="CL43" s="36"/>
      <c r="CM43" s="37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30" customHeight="1">
      <c r="A44" s="25" t="s">
        <v>120</v>
      </c>
      <c r="B44" s="26"/>
      <c r="C44" s="26"/>
      <c r="D44" s="26"/>
      <c r="E44" s="26"/>
      <c r="F44" s="26"/>
      <c r="G44" s="26"/>
      <c r="H44" s="26"/>
      <c r="I44" s="27"/>
      <c r="J44" s="5"/>
      <c r="K44" s="28" t="s">
        <v>61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7"/>
      <c r="BI44" s="29" t="s">
        <v>62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32">
        <v>0</v>
      </c>
      <c r="BU44" s="33"/>
      <c r="BV44" s="33"/>
      <c r="BW44" s="33"/>
      <c r="BX44" s="33"/>
      <c r="BY44" s="33"/>
      <c r="BZ44" s="33"/>
      <c r="CA44" s="33"/>
      <c r="CB44" s="33"/>
      <c r="CC44" s="34"/>
      <c r="CD44" s="35">
        <v>0</v>
      </c>
      <c r="CE44" s="36"/>
      <c r="CF44" s="36"/>
      <c r="CG44" s="36"/>
      <c r="CH44" s="36"/>
      <c r="CI44" s="36"/>
      <c r="CJ44" s="36"/>
      <c r="CK44" s="36"/>
      <c r="CL44" s="36"/>
      <c r="CM44" s="37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111.75" customHeight="1">
      <c r="A45" s="25" t="s">
        <v>121</v>
      </c>
      <c r="B45" s="26"/>
      <c r="C45" s="26"/>
      <c r="D45" s="26"/>
      <c r="E45" s="26"/>
      <c r="F45" s="26"/>
      <c r="G45" s="26"/>
      <c r="H45" s="26"/>
      <c r="I45" s="27"/>
      <c r="J45" s="5"/>
      <c r="K45" s="28" t="s">
        <v>64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7"/>
      <c r="BI45" s="29" t="s">
        <v>6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32">
        <v>0</v>
      </c>
      <c r="BU45" s="33"/>
      <c r="BV45" s="33"/>
      <c r="BW45" s="33"/>
      <c r="BX45" s="33"/>
      <c r="BY45" s="33"/>
      <c r="BZ45" s="33"/>
      <c r="CA45" s="33"/>
      <c r="CB45" s="33"/>
      <c r="CC45" s="34"/>
      <c r="CD45" s="35">
        <v>0</v>
      </c>
      <c r="CE45" s="36"/>
      <c r="CF45" s="36"/>
      <c r="CG45" s="36"/>
      <c r="CH45" s="36"/>
      <c r="CI45" s="36"/>
      <c r="CJ45" s="36"/>
      <c r="CK45" s="36"/>
      <c r="CL45" s="36"/>
      <c r="CM45" s="37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30" customHeight="1">
      <c r="A46" s="25" t="s">
        <v>122</v>
      </c>
      <c r="B46" s="26"/>
      <c r="C46" s="26"/>
      <c r="D46" s="26"/>
      <c r="E46" s="26"/>
      <c r="F46" s="26"/>
      <c r="G46" s="26"/>
      <c r="H46" s="26"/>
      <c r="I46" s="27"/>
      <c r="J46" s="5"/>
      <c r="K46" s="28" t="s">
        <v>123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7"/>
      <c r="BI46" s="29" t="s">
        <v>6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32">
        <v>101.32</v>
      </c>
      <c r="BU46" s="33"/>
      <c r="BV46" s="33"/>
      <c r="BW46" s="33"/>
      <c r="BX46" s="33"/>
      <c r="BY46" s="33"/>
      <c r="BZ46" s="33"/>
      <c r="CA46" s="33"/>
      <c r="CB46" s="33"/>
      <c r="CC46" s="34"/>
      <c r="CD46" s="35">
        <v>0</v>
      </c>
      <c r="CE46" s="36"/>
      <c r="CF46" s="36"/>
      <c r="CG46" s="36"/>
      <c r="CH46" s="36"/>
      <c r="CI46" s="36"/>
      <c r="CJ46" s="36"/>
      <c r="CK46" s="36"/>
      <c r="CL46" s="36"/>
      <c r="CM46" s="37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45" customHeight="1">
      <c r="A47" s="25" t="s">
        <v>16</v>
      </c>
      <c r="B47" s="26"/>
      <c r="C47" s="26"/>
      <c r="D47" s="26"/>
      <c r="E47" s="26"/>
      <c r="F47" s="26"/>
      <c r="G47" s="26"/>
      <c r="H47" s="26"/>
      <c r="I47" s="27"/>
      <c r="J47" s="5"/>
      <c r="K47" s="28" t="s">
        <v>26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7"/>
      <c r="BI47" s="29" t="s">
        <v>6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32">
        <v>-8190.95</v>
      </c>
      <c r="BU47" s="33"/>
      <c r="BV47" s="33"/>
      <c r="BW47" s="33"/>
      <c r="BX47" s="33"/>
      <c r="BY47" s="33"/>
      <c r="BZ47" s="33"/>
      <c r="CA47" s="33"/>
      <c r="CB47" s="33"/>
      <c r="CC47" s="34"/>
      <c r="CD47" s="35">
        <v>0</v>
      </c>
      <c r="CE47" s="36"/>
      <c r="CF47" s="36"/>
      <c r="CG47" s="36"/>
      <c r="CH47" s="36"/>
      <c r="CI47" s="36"/>
      <c r="CJ47" s="36"/>
      <c r="CK47" s="36"/>
      <c r="CL47" s="36"/>
      <c r="CM47" s="37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30" customHeight="1">
      <c r="A48" s="25" t="s">
        <v>17</v>
      </c>
      <c r="B48" s="26"/>
      <c r="C48" s="26"/>
      <c r="D48" s="26"/>
      <c r="E48" s="26"/>
      <c r="F48" s="26"/>
      <c r="G48" s="26"/>
      <c r="H48" s="26"/>
      <c r="I48" s="27"/>
      <c r="J48" s="5"/>
      <c r="K48" s="28" t="s">
        <v>65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7"/>
      <c r="BI48" s="29" t="s">
        <v>6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32">
        <f>BT22+BT24+BT26</f>
        <v>0</v>
      </c>
      <c r="BU48" s="33"/>
      <c r="BV48" s="33"/>
      <c r="BW48" s="33"/>
      <c r="BX48" s="33"/>
      <c r="BY48" s="33"/>
      <c r="BZ48" s="33"/>
      <c r="CA48" s="33"/>
      <c r="CB48" s="33"/>
      <c r="CC48" s="34"/>
      <c r="CD48" s="35">
        <f>CD22+CD24+CD26</f>
        <v>0</v>
      </c>
      <c r="CE48" s="36"/>
      <c r="CF48" s="36"/>
      <c r="CG48" s="36"/>
      <c r="CH48" s="36"/>
      <c r="CI48" s="36"/>
      <c r="CJ48" s="36"/>
      <c r="CK48" s="36"/>
      <c r="CL48" s="36"/>
      <c r="CM48" s="37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45" customHeight="1">
      <c r="A49" s="65" t="s">
        <v>18</v>
      </c>
      <c r="B49" s="66"/>
      <c r="C49" s="66"/>
      <c r="D49" s="66"/>
      <c r="E49" s="66"/>
      <c r="F49" s="66"/>
      <c r="G49" s="66"/>
      <c r="H49" s="66"/>
      <c r="I49" s="67"/>
      <c r="J49" s="10"/>
      <c r="K49" s="46" t="s">
        <v>66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11"/>
      <c r="BI49" s="68" t="s">
        <v>6</v>
      </c>
      <c r="BJ49" s="69"/>
      <c r="BK49" s="69"/>
      <c r="BL49" s="69"/>
      <c r="BM49" s="69"/>
      <c r="BN49" s="69"/>
      <c r="BO49" s="69"/>
      <c r="BP49" s="69"/>
      <c r="BQ49" s="69"/>
      <c r="BR49" s="69"/>
      <c r="BS49" s="70"/>
      <c r="BT49" s="59">
        <f>BT18+BT47</f>
        <v>12785.549999999996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59">
        <f>CD18+CD47</f>
        <v>253610.44194618042</v>
      </c>
      <c r="CE49" s="60"/>
      <c r="CF49" s="60"/>
      <c r="CG49" s="60"/>
      <c r="CH49" s="60"/>
      <c r="CI49" s="60"/>
      <c r="CJ49" s="60"/>
      <c r="CK49" s="60"/>
      <c r="CL49" s="60"/>
      <c r="CM49" s="61"/>
      <c r="CN49" s="62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4"/>
    </row>
    <row r="50" spans="1:108" s="6" customFormat="1" ht="30" customHeight="1">
      <c r="A50" s="25" t="s">
        <v>8</v>
      </c>
      <c r="B50" s="26"/>
      <c r="C50" s="26"/>
      <c r="D50" s="26"/>
      <c r="E50" s="26"/>
      <c r="F50" s="26"/>
      <c r="G50" s="26"/>
      <c r="H50" s="26"/>
      <c r="I50" s="27"/>
      <c r="J50" s="5"/>
      <c r="K50" s="28" t="s">
        <v>124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7"/>
      <c r="BI50" s="29" t="s">
        <v>67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32"/>
      <c r="BU50" s="33"/>
      <c r="BV50" s="33"/>
      <c r="BW50" s="33"/>
      <c r="BX50" s="33"/>
      <c r="BY50" s="33"/>
      <c r="BZ50" s="33"/>
      <c r="CA50" s="33"/>
      <c r="CB50" s="33"/>
      <c r="CC50" s="34"/>
      <c r="CD50" s="35"/>
      <c r="CE50" s="36"/>
      <c r="CF50" s="36"/>
      <c r="CG50" s="36"/>
      <c r="CH50" s="36"/>
      <c r="CI50" s="36"/>
      <c r="CJ50" s="36"/>
      <c r="CK50" s="36"/>
      <c r="CL50" s="36"/>
      <c r="CM50" s="37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60" customHeight="1">
      <c r="A51" s="25" t="s">
        <v>48</v>
      </c>
      <c r="B51" s="26"/>
      <c r="C51" s="26"/>
      <c r="D51" s="26"/>
      <c r="E51" s="26"/>
      <c r="F51" s="26"/>
      <c r="G51" s="26"/>
      <c r="H51" s="26"/>
      <c r="I51" s="27"/>
      <c r="J51" s="5"/>
      <c r="K51" s="28" t="s">
        <v>125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7"/>
      <c r="BI51" s="29" t="s">
        <v>6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32">
        <v>0</v>
      </c>
      <c r="BU51" s="33"/>
      <c r="BV51" s="33"/>
      <c r="BW51" s="33"/>
      <c r="BX51" s="33"/>
      <c r="BY51" s="33"/>
      <c r="BZ51" s="33"/>
      <c r="CA51" s="33"/>
      <c r="CB51" s="33"/>
      <c r="CC51" s="34"/>
      <c r="CD51" s="35">
        <v>0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57" customHeight="1">
      <c r="A52" s="25" t="s">
        <v>27</v>
      </c>
      <c r="B52" s="26"/>
      <c r="C52" s="26"/>
      <c r="D52" s="26"/>
      <c r="E52" s="26"/>
      <c r="F52" s="26"/>
      <c r="G52" s="26"/>
      <c r="H52" s="26"/>
      <c r="I52" s="27"/>
      <c r="J52" s="5"/>
      <c r="K52" s="28" t="s">
        <v>69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7"/>
      <c r="BI52" s="29" t="s">
        <v>39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43" t="s">
        <v>39</v>
      </c>
      <c r="BU52" s="44"/>
      <c r="BV52" s="44"/>
      <c r="BW52" s="44"/>
      <c r="BX52" s="44"/>
      <c r="BY52" s="44"/>
      <c r="BZ52" s="44"/>
      <c r="CA52" s="44"/>
      <c r="CB52" s="44"/>
      <c r="CC52" s="45"/>
      <c r="CD52" s="47" t="s">
        <v>39</v>
      </c>
      <c r="CE52" s="48"/>
      <c r="CF52" s="48"/>
      <c r="CG52" s="48"/>
      <c r="CH52" s="48"/>
      <c r="CI52" s="48"/>
      <c r="CJ52" s="48"/>
      <c r="CK52" s="48"/>
      <c r="CL52" s="48"/>
      <c r="CM52" s="49"/>
      <c r="CN52" s="50" t="s">
        <v>39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</row>
    <row r="53" spans="1:108" s="6" customFormat="1" ht="30" customHeight="1">
      <c r="A53" s="25" t="s">
        <v>7</v>
      </c>
      <c r="B53" s="26"/>
      <c r="C53" s="26"/>
      <c r="D53" s="26"/>
      <c r="E53" s="26"/>
      <c r="F53" s="26"/>
      <c r="G53" s="26"/>
      <c r="H53" s="26"/>
      <c r="I53" s="27"/>
      <c r="J53" s="5"/>
      <c r="K53" s="28" t="s">
        <v>70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7"/>
      <c r="BI53" s="29" t="s">
        <v>71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53">
        <v>84</v>
      </c>
      <c r="BU53" s="54"/>
      <c r="BV53" s="54"/>
      <c r="BW53" s="54"/>
      <c r="BX53" s="54"/>
      <c r="BY53" s="54"/>
      <c r="BZ53" s="54"/>
      <c r="CA53" s="54"/>
      <c r="CB53" s="54"/>
      <c r="CC53" s="55"/>
      <c r="CD53" s="56">
        <v>84</v>
      </c>
      <c r="CE53" s="57"/>
      <c r="CF53" s="57"/>
      <c r="CG53" s="57"/>
      <c r="CH53" s="57"/>
      <c r="CI53" s="57"/>
      <c r="CJ53" s="57"/>
      <c r="CK53" s="57"/>
      <c r="CL53" s="57"/>
      <c r="CM53" s="58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6" customFormat="1" ht="15" customHeight="1">
      <c r="A54" s="25" t="s">
        <v>72</v>
      </c>
      <c r="B54" s="26"/>
      <c r="C54" s="26"/>
      <c r="D54" s="26"/>
      <c r="E54" s="26"/>
      <c r="F54" s="26"/>
      <c r="G54" s="26"/>
      <c r="H54" s="26"/>
      <c r="I54" s="27"/>
      <c r="J54" s="5"/>
      <c r="K54" s="28" t="s">
        <v>73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7"/>
      <c r="BI54" s="29" t="s">
        <v>74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53"/>
      <c r="BU54" s="54"/>
      <c r="BV54" s="54"/>
      <c r="BW54" s="54"/>
      <c r="BX54" s="54"/>
      <c r="BY54" s="54"/>
      <c r="BZ54" s="54"/>
      <c r="CA54" s="54"/>
      <c r="CB54" s="54"/>
      <c r="CC54" s="55"/>
      <c r="CD54" s="56"/>
      <c r="CE54" s="57"/>
      <c r="CF54" s="57"/>
      <c r="CG54" s="57"/>
      <c r="CH54" s="57"/>
      <c r="CI54" s="57"/>
      <c r="CJ54" s="57"/>
      <c r="CK54" s="57"/>
      <c r="CL54" s="57"/>
      <c r="CM54" s="58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6" customFormat="1" ht="30" customHeight="1">
      <c r="A55" s="25" t="s">
        <v>75</v>
      </c>
      <c r="B55" s="26"/>
      <c r="C55" s="26"/>
      <c r="D55" s="26"/>
      <c r="E55" s="26"/>
      <c r="F55" s="26"/>
      <c r="G55" s="26"/>
      <c r="H55" s="26"/>
      <c r="I55" s="27"/>
      <c r="J55" s="5"/>
      <c r="K55" s="28" t="s">
        <v>76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7"/>
      <c r="BI55" s="29" t="s">
        <v>74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53"/>
      <c r="BU55" s="54"/>
      <c r="BV55" s="54"/>
      <c r="BW55" s="54"/>
      <c r="BX55" s="54"/>
      <c r="BY55" s="54"/>
      <c r="BZ55" s="54"/>
      <c r="CA55" s="54"/>
      <c r="CB55" s="54"/>
      <c r="CC55" s="55"/>
      <c r="CD55" s="56"/>
      <c r="CE55" s="57"/>
      <c r="CF55" s="57"/>
      <c r="CG55" s="57"/>
      <c r="CH55" s="57"/>
      <c r="CI55" s="57"/>
      <c r="CJ55" s="57"/>
      <c r="CK55" s="57"/>
      <c r="CL55" s="57"/>
      <c r="CM55" s="58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6" customFormat="1" ht="30" customHeight="1">
      <c r="A56" s="25" t="s">
        <v>77</v>
      </c>
      <c r="B56" s="26"/>
      <c r="C56" s="26"/>
      <c r="D56" s="26"/>
      <c r="E56" s="26"/>
      <c r="F56" s="26"/>
      <c r="G56" s="26"/>
      <c r="H56" s="26"/>
      <c r="I56" s="27"/>
      <c r="J56" s="5"/>
      <c r="K56" s="28" t="s">
        <v>78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7"/>
      <c r="BI56" s="29" t="s">
        <v>79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53"/>
      <c r="BU56" s="54"/>
      <c r="BV56" s="54"/>
      <c r="BW56" s="54"/>
      <c r="BX56" s="54"/>
      <c r="BY56" s="54"/>
      <c r="BZ56" s="54"/>
      <c r="CA56" s="54"/>
      <c r="CB56" s="54"/>
      <c r="CC56" s="55"/>
      <c r="CD56" s="56"/>
      <c r="CE56" s="57"/>
      <c r="CF56" s="57"/>
      <c r="CG56" s="57"/>
      <c r="CH56" s="57"/>
      <c r="CI56" s="57"/>
      <c r="CJ56" s="57"/>
      <c r="CK56" s="57"/>
      <c r="CL56" s="57"/>
      <c r="CM56" s="5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30" customHeight="1">
      <c r="A57" s="25" t="s">
        <v>80</v>
      </c>
      <c r="B57" s="26"/>
      <c r="C57" s="26"/>
      <c r="D57" s="26"/>
      <c r="E57" s="26"/>
      <c r="F57" s="26"/>
      <c r="G57" s="26"/>
      <c r="H57" s="26"/>
      <c r="I57" s="27"/>
      <c r="J57" s="5"/>
      <c r="K57" s="28" t="s">
        <v>81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7"/>
      <c r="BI57" s="29" t="s">
        <v>79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53"/>
      <c r="BU57" s="54"/>
      <c r="BV57" s="54"/>
      <c r="BW57" s="54"/>
      <c r="BX57" s="54"/>
      <c r="BY57" s="54"/>
      <c r="BZ57" s="54"/>
      <c r="CA57" s="54"/>
      <c r="CB57" s="54"/>
      <c r="CC57" s="55"/>
      <c r="CD57" s="56"/>
      <c r="CE57" s="57"/>
      <c r="CF57" s="57"/>
      <c r="CG57" s="57"/>
      <c r="CH57" s="57"/>
      <c r="CI57" s="57"/>
      <c r="CJ57" s="57"/>
      <c r="CK57" s="57"/>
      <c r="CL57" s="57"/>
      <c r="CM57" s="5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25" t="s">
        <v>82</v>
      </c>
      <c r="B58" s="26"/>
      <c r="C58" s="26"/>
      <c r="D58" s="26"/>
      <c r="E58" s="26"/>
      <c r="F58" s="26"/>
      <c r="G58" s="26"/>
      <c r="H58" s="26"/>
      <c r="I58" s="27"/>
      <c r="J58" s="5"/>
      <c r="K58" s="28" t="s">
        <v>83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7"/>
      <c r="BI58" s="29" t="s">
        <v>79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53"/>
      <c r="BU58" s="54"/>
      <c r="BV58" s="54"/>
      <c r="BW58" s="54"/>
      <c r="BX58" s="54"/>
      <c r="BY58" s="54"/>
      <c r="BZ58" s="54"/>
      <c r="CA58" s="54"/>
      <c r="CB58" s="54"/>
      <c r="CC58" s="55"/>
      <c r="CD58" s="56"/>
      <c r="CE58" s="57"/>
      <c r="CF58" s="57"/>
      <c r="CG58" s="57"/>
      <c r="CH58" s="57"/>
      <c r="CI58" s="57"/>
      <c r="CJ58" s="57"/>
      <c r="CK58" s="57"/>
      <c r="CL58" s="57"/>
      <c r="CM58" s="5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30" customHeight="1">
      <c r="A59" s="25" t="s">
        <v>84</v>
      </c>
      <c r="B59" s="26"/>
      <c r="C59" s="26"/>
      <c r="D59" s="26"/>
      <c r="E59" s="26"/>
      <c r="F59" s="26"/>
      <c r="G59" s="26"/>
      <c r="H59" s="26"/>
      <c r="I59" s="27"/>
      <c r="J59" s="5"/>
      <c r="K59" s="28" t="s">
        <v>85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7"/>
      <c r="BI59" s="29" t="s">
        <v>79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53"/>
      <c r="BU59" s="54"/>
      <c r="BV59" s="54"/>
      <c r="BW59" s="54"/>
      <c r="BX59" s="54"/>
      <c r="BY59" s="54"/>
      <c r="BZ59" s="54"/>
      <c r="CA59" s="54"/>
      <c r="CB59" s="54"/>
      <c r="CC59" s="55"/>
      <c r="CD59" s="56"/>
      <c r="CE59" s="57"/>
      <c r="CF59" s="57"/>
      <c r="CG59" s="57"/>
      <c r="CH59" s="57"/>
      <c r="CI59" s="57"/>
      <c r="CJ59" s="57"/>
      <c r="CK59" s="57"/>
      <c r="CL59" s="57"/>
      <c r="CM59" s="5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15" customHeight="1">
      <c r="A60" s="25" t="s">
        <v>86</v>
      </c>
      <c r="B60" s="26"/>
      <c r="C60" s="26"/>
      <c r="D60" s="26"/>
      <c r="E60" s="26"/>
      <c r="F60" s="26"/>
      <c r="G60" s="26"/>
      <c r="H60" s="26"/>
      <c r="I60" s="27"/>
      <c r="J60" s="5"/>
      <c r="K60" s="28" t="s">
        <v>87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7"/>
      <c r="BI60" s="29" t="s">
        <v>88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53"/>
      <c r="BU60" s="54"/>
      <c r="BV60" s="54"/>
      <c r="BW60" s="54"/>
      <c r="BX60" s="54"/>
      <c r="BY60" s="54"/>
      <c r="BZ60" s="54"/>
      <c r="CA60" s="54"/>
      <c r="CB60" s="54"/>
      <c r="CC60" s="55"/>
      <c r="CD60" s="56"/>
      <c r="CE60" s="57"/>
      <c r="CF60" s="57"/>
      <c r="CG60" s="57"/>
      <c r="CH60" s="57"/>
      <c r="CI60" s="57"/>
      <c r="CJ60" s="57"/>
      <c r="CK60" s="57"/>
      <c r="CL60" s="57"/>
      <c r="CM60" s="5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25" t="s">
        <v>89</v>
      </c>
      <c r="B61" s="26"/>
      <c r="C61" s="26"/>
      <c r="D61" s="26"/>
      <c r="E61" s="26"/>
      <c r="F61" s="26"/>
      <c r="G61" s="26"/>
      <c r="H61" s="26"/>
      <c r="I61" s="27"/>
      <c r="J61" s="5"/>
      <c r="K61" s="28" t="s">
        <v>90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7"/>
      <c r="BI61" s="29" t="s">
        <v>88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53"/>
      <c r="BU61" s="54"/>
      <c r="BV61" s="54"/>
      <c r="BW61" s="54"/>
      <c r="BX61" s="54"/>
      <c r="BY61" s="54"/>
      <c r="BZ61" s="54"/>
      <c r="CA61" s="54"/>
      <c r="CB61" s="54"/>
      <c r="CC61" s="55"/>
      <c r="CD61" s="56"/>
      <c r="CE61" s="57"/>
      <c r="CF61" s="57"/>
      <c r="CG61" s="57"/>
      <c r="CH61" s="57"/>
      <c r="CI61" s="57"/>
      <c r="CJ61" s="57"/>
      <c r="CK61" s="57"/>
      <c r="CL61" s="57"/>
      <c r="CM61" s="5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15" customHeight="1">
      <c r="A62" s="25" t="s">
        <v>91</v>
      </c>
      <c r="B62" s="26"/>
      <c r="C62" s="26"/>
      <c r="D62" s="26"/>
      <c r="E62" s="26"/>
      <c r="F62" s="26"/>
      <c r="G62" s="26"/>
      <c r="H62" s="26"/>
      <c r="I62" s="27"/>
      <c r="J62" s="5"/>
      <c r="K62" s="28" t="s">
        <v>92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7"/>
      <c r="BI62" s="29" t="s">
        <v>68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53"/>
      <c r="BU62" s="54"/>
      <c r="BV62" s="54"/>
      <c r="BW62" s="54"/>
      <c r="BX62" s="54"/>
      <c r="BY62" s="54"/>
      <c r="BZ62" s="54"/>
      <c r="CA62" s="54"/>
      <c r="CB62" s="54"/>
      <c r="CC62" s="55"/>
      <c r="CD62" s="56"/>
      <c r="CE62" s="57"/>
      <c r="CF62" s="57"/>
      <c r="CG62" s="57"/>
      <c r="CH62" s="57"/>
      <c r="CI62" s="57"/>
      <c r="CJ62" s="57"/>
      <c r="CK62" s="57"/>
      <c r="CL62" s="57"/>
      <c r="CM62" s="58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6" customFormat="1" ht="30" customHeight="1">
      <c r="A63" s="25" t="s">
        <v>93</v>
      </c>
      <c r="B63" s="26"/>
      <c r="C63" s="26"/>
      <c r="D63" s="26"/>
      <c r="E63" s="26"/>
      <c r="F63" s="26"/>
      <c r="G63" s="26"/>
      <c r="H63" s="26"/>
      <c r="I63" s="27"/>
      <c r="J63" s="5"/>
      <c r="K63" s="28" t="s">
        <v>94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7"/>
      <c r="BI63" s="29" t="s">
        <v>6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53"/>
      <c r="BU63" s="54"/>
      <c r="BV63" s="54"/>
      <c r="BW63" s="54"/>
      <c r="BX63" s="54"/>
      <c r="BY63" s="54"/>
      <c r="BZ63" s="54"/>
      <c r="CA63" s="54"/>
      <c r="CB63" s="54"/>
      <c r="CC63" s="55"/>
      <c r="CD63" s="56"/>
      <c r="CE63" s="57"/>
      <c r="CF63" s="57"/>
      <c r="CG63" s="57"/>
      <c r="CH63" s="57"/>
      <c r="CI63" s="57"/>
      <c r="CJ63" s="57"/>
      <c r="CK63" s="57"/>
      <c r="CL63" s="57"/>
      <c r="CM63" s="58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30" customHeight="1">
      <c r="A64" s="25" t="s">
        <v>95</v>
      </c>
      <c r="B64" s="26"/>
      <c r="C64" s="26"/>
      <c r="D64" s="26"/>
      <c r="E64" s="26"/>
      <c r="F64" s="26"/>
      <c r="G64" s="26"/>
      <c r="H64" s="26"/>
      <c r="I64" s="27"/>
      <c r="J64" s="5"/>
      <c r="K64" s="28" t="s">
        <v>96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7"/>
      <c r="BI64" s="29" t="s">
        <v>6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53"/>
      <c r="BU64" s="54"/>
      <c r="BV64" s="54"/>
      <c r="BW64" s="54"/>
      <c r="BX64" s="54"/>
      <c r="BY64" s="54"/>
      <c r="BZ64" s="54"/>
      <c r="CA64" s="54"/>
      <c r="CB64" s="54"/>
      <c r="CC64" s="55"/>
      <c r="CD64" s="56"/>
      <c r="CE64" s="57"/>
      <c r="CF64" s="57"/>
      <c r="CG64" s="57"/>
      <c r="CH64" s="57"/>
      <c r="CI64" s="57"/>
      <c r="CJ64" s="57"/>
      <c r="CK64" s="57"/>
      <c r="CL64" s="57"/>
      <c r="CM64" s="58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45" customHeight="1">
      <c r="A65" s="25" t="s">
        <v>97</v>
      </c>
      <c r="B65" s="26"/>
      <c r="C65" s="26"/>
      <c r="D65" s="26"/>
      <c r="E65" s="26"/>
      <c r="F65" s="26"/>
      <c r="G65" s="26"/>
      <c r="H65" s="26"/>
      <c r="I65" s="27"/>
      <c r="J65" s="5"/>
      <c r="K65" s="28" t="s">
        <v>98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7"/>
      <c r="BI65" s="29" t="s">
        <v>68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43"/>
      <c r="BU65" s="44"/>
      <c r="BV65" s="44"/>
      <c r="BW65" s="44"/>
      <c r="BX65" s="44"/>
      <c r="BY65" s="44"/>
      <c r="BZ65" s="44"/>
      <c r="CA65" s="44"/>
      <c r="CB65" s="44"/>
      <c r="CC65" s="45"/>
      <c r="CD65" s="47" t="s">
        <v>39</v>
      </c>
      <c r="CE65" s="48"/>
      <c r="CF65" s="48"/>
      <c r="CG65" s="48"/>
      <c r="CH65" s="48"/>
      <c r="CI65" s="48"/>
      <c r="CJ65" s="48"/>
      <c r="CK65" s="48"/>
      <c r="CL65" s="48"/>
      <c r="CM65" s="49"/>
      <c r="CN65" s="50" t="s">
        <v>39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</row>
    <row r="67" s="1" customFormat="1" ht="12.75">
      <c r="G67" s="1" t="s">
        <v>19</v>
      </c>
    </row>
    <row r="68" spans="1:108" s="1" customFormat="1" ht="68.25" customHeight="1">
      <c r="A68" s="41" t="s">
        <v>99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</row>
    <row r="69" spans="1:108" s="1" customFormat="1" ht="25.5" customHeight="1">
      <c r="A69" s="41" t="s">
        <v>100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s="1" customFormat="1" ht="25.5" customHeight="1">
      <c r="A70" s="41" t="s">
        <v>126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</row>
    <row r="71" spans="1:108" s="1" customFormat="1" ht="25.5" customHeight="1">
      <c r="A71" s="41" t="s">
        <v>101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</row>
    <row r="72" spans="1:108" s="1" customFormat="1" ht="25.5" customHeight="1">
      <c r="A72" s="41" t="s">
        <v>102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73">
      <selection activeCell="F96" sqref="F96"/>
    </sheetView>
  </sheetViews>
  <sheetFormatPr defaultColWidth="9.00390625" defaultRowHeight="12.75"/>
  <cols>
    <col min="2" max="2" width="49.75390625" style="0" bestFit="1" customWidth="1"/>
    <col min="3" max="3" width="14.75390625" style="12" bestFit="1" customWidth="1"/>
  </cols>
  <sheetData>
    <row r="1" spans="1:3" ht="12.75">
      <c r="A1" t="s">
        <v>131</v>
      </c>
      <c r="B1" t="s">
        <v>132</v>
      </c>
      <c r="C1" s="12" t="s">
        <v>135</v>
      </c>
    </row>
    <row r="2" spans="1:5" s="22" customFormat="1" ht="12.75">
      <c r="A2" s="23">
        <v>20100101</v>
      </c>
      <c r="B2" s="23" t="s">
        <v>133</v>
      </c>
      <c r="C2" s="24">
        <v>71861.43938176142</v>
      </c>
      <c r="E2" s="13" t="s">
        <v>219</v>
      </c>
    </row>
    <row r="3" spans="1:5" s="22" customFormat="1" ht="12.75">
      <c r="A3" s="23">
        <v>20100102</v>
      </c>
      <c r="B3" s="23" t="s">
        <v>134</v>
      </c>
      <c r="C3" s="24">
        <v>1637.294870648365</v>
      </c>
      <c r="E3" s="13" t="s">
        <v>219</v>
      </c>
    </row>
    <row r="4" spans="1:5" s="22" customFormat="1" ht="12.75">
      <c r="A4" s="23">
        <v>20100103</v>
      </c>
      <c r="B4" s="23" t="s">
        <v>135</v>
      </c>
      <c r="C4" s="24">
        <v>87521344.90432002</v>
      </c>
      <c r="E4" s="22" t="s">
        <v>220</v>
      </c>
    </row>
    <row r="5" spans="1:5" s="22" customFormat="1" ht="12.75">
      <c r="A5" s="23">
        <v>20100104</v>
      </c>
      <c r="B5" s="23" t="s">
        <v>136</v>
      </c>
      <c r="C5" s="24">
        <v>2607.7957398539293</v>
      </c>
      <c r="E5" s="22" t="s">
        <v>220</v>
      </c>
    </row>
    <row r="6" spans="1:5" s="22" customFormat="1" ht="12.75">
      <c r="A6" s="23">
        <v>20100105</v>
      </c>
      <c r="B6" s="23" t="s">
        <v>137</v>
      </c>
      <c r="C6" s="24">
        <v>159.85917371618177</v>
      </c>
      <c r="E6" s="22" t="s">
        <v>220</v>
      </c>
    </row>
    <row r="7" spans="1:5" s="22" customFormat="1" ht="12.75">
      <c r="A7" s="23">
        <v>20100106</v>
      </c>
      <c r="B7" s="23" t="s">
        <v>138</v>
      </c>
      <c r="C7" s="24">
        <v>401.1005343364115</v>
      </c>
      <c r="E7" s="22" t="s">
        <v>220</v>
      </c>
    </row>
    <row r="8" spans="1:5" ht="12.75">
      <c r="A8" s="20">
        <v>20100107</v>
      </c>
      <c r="B8" s="20" t="s">
        <v>139</v>
      </c>
      <c r="C8" s="21">
        <v>17.084493217192165</v>
      </c>
      <c r="E8" s="13" t="s">
        <v>221</v>
      </c>
    </row>
    <row r="9" spans="1:5" ht="12.75">
      <c r="A9" s="20">
        <v>20100109</v>
      </c>
      <c r="B9" s="20" t="s">
        <v>140</v>
      </c>
      <c r="C9" s="21">
        <v>21171.56345071344</v>
      </c>
      <c r="E9" s="13" t="s">
        <v>221</v>
      </c>
    </row>
    <row r="10" spans="1:5" ht="12.75">
      <c r="A10" s="20">
        <v>20100111</v>
      </c>
      <c r="B10" s="20" t="s">
        <v>141</v>
      </c>
      <c r="C10" s="21">
        <v>7630259.631467153</v>
      </c>
      <c r="E10" s="13" t="s">
        <v>221</v>
      </c>
    </row>
    <row r="11" spans="1:5" ht="12.75">
      <c r="A11" s="20">
        <v>20100113</v>
      </c>
      <c r="B11" s="20" t="s">
        <v>142</v>
      </c>
      <c r="C11" s="21">
        <v>35.679709276574734</v>
      </c>
      <c r="E11" s="13" t="s">
        <v>221</v>
      </c>
    </row>
    <row r="12" spans="1:5" s="22" customFormat="1" ht="12.75">
      <c r="A12" s="23">
        <v>20100115</v>
      </c>
      <c r="B12" s="23" t="s">
        <v>143</v>
      </c>
      <c r="C12" s="24">
        <v>1749.282093090709</v>
      </c>
      <c r="E12" s="13" t="s">
        <v>222</v>
      </c>
    </row>
    <row r="13" spans="1:5" s="22" customFormat="1" ht="12.75">
      <c r="A13" s="23">
        <v>20100116</v>
      </c>
      <c r="B13" s="23" t="s">
        <v>144</v>
      </c>
      <c r="C13" s="24">
        <v>1478.664035169003</v>
      </c>
      <c r="E13" s="13" t="s">
        <v>222</v>
      </c>
    </row>
    <row r="14" spans="1:5" s="22" customFormat="1" ht="12.75">
      <c r="A14" s="23">
        <v>20100117</v>
      </c>
      <c r="B14" s="23" t="s">
        <v>145</v>
      </c>
      <c r="C14" s="24">
        <v>231.08454744065932</v>
      </c>
      <c r="E14" s="13" t="s">
        <v>222</v>
      </c>
    </row>
    <row r="15" spans="1:5" s="22" customFormat="1" ht="12.75">
      <c r="A15" s="23">
        <v>20100120</v>
      </c>
      <c r="B15" s="23" t="s">
        <v>146</v>
      </c>
      <c r="C15" s="24">
        <v>205862.74184644833</v>
      </c>
      <c r="E15" s="13" t="s">
        <v>222</v>
      </c>
    </row>
    <row r="16" spans="1:5" s="22" customFormat="1" ht="12.75">
      <c r="A16" s="23">
        <v>20100122</v>
      </c>
      <c r="B16" s="23" t="s">
        <v>147</v>
      </c>
      <c r="C16" s="24">
        <v>33.1530771704218</v>
      </c>
      <c r="E16" s="13" t="s">
        <v>222</v>
      </c>
    </row>
    <row r="17" spans="1:5" s="22" customFormat="1" ht="12.75">
      <c r="A17" s="23">
        <v>20100124</v>
      </c>
      <c r="B17" s="23" t="s">
        <v>148</v>
      </c>
      <c r="C17" s="24">
        <v>0</v>
      </c>
      <c r="E17" s="13" t="s">
        <v>219</v>
      </c>
    </row>
    <row r="18" spans="1:5" s="22" customFormat="1" ht="12.75">
      <c r="A18" s="23">
        <v>20100125</v>
      </c>
      <c r="B18" s="23" t="s">
        <v>149</v>
      </c>
      <c r="C18" s="24">
        <v>0</v>
      </c>
      <c r="E18" s="13" t="s">
        <v>219</v>
      </c>
    </row>
    <row r="19" spans="1:5" s="22" customFormat="1" ht="12.75">
      <c r="A19" s="23">
        <v>20100126</v>
      </c>
      <c r="B19" s="23" t="s">
        <v>150</v>
      </c>
      <c r="C19" s="24">
        <v>0</v>
      </c>
      <c r="E19" s="13" t="s">
        <v>219</v>
      </c>
    </row>
    <row r="20" spans="1:5" s="22" customFormat="1" ht="12.75">
      <c r="A20" s="23">
        <v>20100127</v>
      </c>
      <c r="B20" s="23" t="s">
        <v>151</v>
      </c>
      <c r="C20" s="24">
        <v>488.1220886292739</v>
      </c>
      <c r="E20" s="13" t="s">
        <v>222</v>
      </c>
    </row>
    <row r="21" spans="1:5" s="22" customFormat="1" ht="12.75">
      <c r="A21" s="23">
        <v>20100128</v>
      </c>
      <c r="B21" s="23" t="s">
        <v>152</v>
      </c>
      <c r="C21" s="24">
        <v>463.58181561249</v>
      </c>
      <c r="E21" s="13" t="s">
        <v>222</v>
      </c>
    </row>
    <row r="22" spans="1:5" s="22" customFormat="1" ht="12.75">
      <c r="A22" s="23">
        <v>20100129</v>
      </c>
      <c r="B22" s="23" t="s">
        <v>153</v>
      </c>
      <c r="C22" s="24">
        <v>282191.31373648386</v>
      </c>
      <c r="E22" s="13" t="s">
        <v>222</v>
      </c>
    </row>
    <row r="23" spans="1:5" s="22" customFormat="1" ht="12.75">
      <c r="A23" s="23">
        <v>20100130</v>
      </c>
      <c r="B23" s="23" t="s">
        <v>154</v>
      </c>
      <c r="C23" s="24">
        <v>0</v>
      </c>
      <c r="E23" s="13" t="s">
        <v>222</v>
      </c>
    </row>
    <row r="24" spans="1:5" s="22" customFormat="1" ht="12.75">
      <c r="A24" s="23">
        <v>20100131</v>
      </c>
      <c r="B24" s="23" t="s">
        <v>155</v>
      </c>
      <c r="C24" s="24">
        <v>1083.4553067729892</v>
      </c>
      <c r="E24" s="22" t="s">
        <v>220</v>
      </c>
    </row>
    <row r="25" spans="1:5" s="22" customFormat="1" ht="12.75">
      <c r="A25" s="23">
        <v>20100132</v>
      </c>
      <c r="B25" s="23" t="s">
        <v>156</v>
      </c>
      <c r="C25" s="24">
        <v>0</v>
      </c>
      <c r="E25" s="13" t="s">
        <v>221</v>
      </c>
    </row>
    <row r="26" spans="1:5" ht="12.75">
      <c r="A26" s="15">
        <v>20100201</v>
      </c>
      <c r="B26" s="15" t="s">
        <v>157</v>
      </c>
      <c r="C26" s="16">
        <v>16918030.835804142</v>
      </c>
      <c r="E26" t="s">
        <v>223</v>
      </c>
    </row>
    <row r="27" spans="1:5" ht="12.75">
      <c r="A27" s="17">
        <v>20100202</v>
      </c>
      <c r="B27" s="17" t="s">
        <v>158</v>
      </c>
      <c r="C27" s="18">
        <v>5506685.729316353</v>
      </c>
      <c r="E27" t="s">
        <v>224</v>
      </c>
    </row>
    <row r="28" spans="1:5" ht="12.75">
      <c r="A28" s="15">
        <v>20100203</v>
      </c>
      <c r="B28" s="15" t="s">
        <v>159</v>
      </c>
      <c r="C28" s="16">
        <v>41032.96589413701</v>
      </c>
      <c r="E28" t="s">
        <v>223</v>
      </c>
    </row>
    <row r="29" spans="1:5" ht="12.75">
      <c r="A29" s="15">
        <v>20100204</v>
      </c>
      <c r="B29" s="15" t="s">
        <v>160</v>
      </c>
      <c r="C29" s="16">
        <v>1.3675507133729965</v>
      </c>
      <c r="E29" t="s">
        <v>223</v>
      </c>
    </row>
    <row r="30" spans="1:5" ht="12.75">
      <c r="A30" s="15">
        <v>20100205</v>
      </c>
      <c r="B30" s="15" t="s">
        <v>161</v>
      </c>
      <c r="C30" s="16">
        <v>333.4254883433917</v>
      </c>
      <c r="E30" t="s">
        <v>223</v>
      </c>
    </row>
    <row r="31" spans="1:5" ht="12.75">
      <c r="A31">
        <v>20100206</v>
      </c>
      <c r="B31" t="s">
        <v>162</v>
      </c>
      <c r="C31" s="12">
        <v>47492.25644955966</v>
      </c>
      <c r="D31" t="s">
        <v>218</v>
      </c>
      <c r="E31" t="s">
        <v>225</v>
      </c>
    </row>
    <row r="32" spans="1:5" ht="12.75">
      <c r="A32">
        <v>20100208</v>
      </c>
      <c r="B32" t="s">
        <v>163</v>
      </c>
      <c r="C32" s="12">
        <v>2191.5632601269353</v>
      </c>
      <c r="D32" t="s">
        <v>218</v>
      </c>
      <c r="E32" t="s">
        <v>226</v>
      </c>
    </row>
    <row r="33" spans="1:5" ht="12.75">
      <c r="A33">
        <v>20100209</v>
      </c>
      <c r="B33" t="s">
        <v>164</v>
      </c>
      <c r="C33" s="12">
        <v>189.3201984406694</v>
      </c>
      <c r="D33" t="s">
        <v>218</v>
      </c>
      <c r="E33" t="s">
        <v>225</v>
      </c>
    </row>
    <row r="34" spans="1:5" ht="12.75">
      <c r="A34">
        <v>20100210</v>
      </c>
      <c r="B34" t="s">
        <v>165</v>
      </c>
      <c r="C34" s="12">
        <v>210.99669830695018</v>
      </c>
      <c r="D34" t="s">
        <v>218</v>
      </c>
      <c r="E34" t="s">
        <v>227</v>
      </c>
    </row>
    <row r="35" spans="1:5" ht="12.75">
      <c r="A35">
        <v>20100211</v>
      </c>
      <c r="B35" t="s">
        <v>166</v>
      </c>
      <c r="C35" s="12">
        <v>332.62385184451114</v>
      </c>
      <c r="D35" t="s">
        <v>218</v>
      </c>
      <c r="E35" t="s">
        <v>223</v>
      </c>
    </row>
    <row r="36" spans="1:5" ht="12.75">
      <c r="A36" s="15">
        <v>20100212</v>
      </c>
      <c r="B36" s="15" t="s">
        <v>167</v>
      </c>
      <c r="C36" s="16">
        <v>4017109.744038665</v>
      </c>
      <c r="E36" t="s">
        <v>223</v>
      </c>
    </row>
    <row r="37" spans="1:5" ht="12.75">
      <c r="A37" s="15">
        <v>20100213</v>
      </c>
      <c r="B37" s="15" t="s">
        <v>168</v>
      </c>
      <c r="C37" s="16">
        <v>-251646.09154437875</v>
      </c>
      <c r="E37" t="s">
        <v>223</v>
      </c>
    </row>
    <row r="38" spans="1:5" ht="12.75">
      <c r="A38" s="15">
        <v>20100215</v>
      </c>
      <c r="B38" s="15" t="s">
        <v>169</v>
      </c>
      <c r="C38" s="16">
        <v>1574953.170097234</v>
      </c>
      <c r="E38" t="s">
        <v>223</v>
      </c>
    </row>
    <row r="39" spans="1:5" ht="12.75">
      <c r="A39">
        <v>20100216</v>
      </c>
      <c r="B39" t="s">
        <v>170</v>
      </c>
      <c r="C39" s="12">
        <v>742.5584254601151</v>
      </c>
      <c r="D39" t="s">
        <v>218</v>
      </c>
      <c r="E39" t="s">
        <v>226</v>
      </c>
    </row>
    <row r="40" spans="1:5" ht="12.75">
      <c r="A40">
        <v>20100255</v>
      </c>
      <c r="B40" t="s">
        <v>171</v>
      </c>
      <c r="C40" s="12">
        <v>0</v>
      </c>
      <c r="D40" t="s">
        <v>218</v>
      </c>
      <c r="E40" t="s">
        <v>223</v>
      </c>
    </row>
    <row r="41" spans="1:5" ht="12.75">
      <c r="A41" s="15">
        <v>20100256</v>
      </c>
      <c r="B41" s="15" t="s">
        <v>172</v>
      </c>
      <c r="C41" s="16">
        <v>33420.03943169407</v>
      </c>
      <c r="E41" t="s">
        <v>223</v>
      </c>
    </row>
    <row r="42" spans="1:5" ht="12.75">
      <c r="A42" s="13">
        <v>20100301</v>
      </c>
      <c r="B42" s="13" t="s">
        <v>173</v>
      </c>
      <c r="C42" s="14">
        <v>2870996.927222353</v>
      </c>
      <c r="E42" t="s">
        <v>228</v>
      </c>
    </row>
    <row r="43" spans="1:5" ht="12.75">
      <c r="A43" s="13">
        <v>20100302</v>
      </c>
      <c r="B43" s="13" t="s">
        <v>174</v>
      </c>
      <c r="C43" s="14">
        <v>132172.61212623105</v>
      </c>
      <c r="E43" t="s">
        <v>228</v>
      </c>
    </row>
    <row r="44" spans="1:5" ht="12.75">
      <c r="A44" s="13">
        <v>20100303</v>
      </c>
      <c r="B44" s="13" t="s">
        <v>175</v>
      </c>
      <c r="C44" s="14">
        <v>83693042.96673849</v>
      </c>
      <c r="E44" t="s">
        <v>228</v>
      </c>
    </row>
    <row r="45" spans="1:5" ht="12.75">
      <c r="A45" s="13">
        <v>20100306</v>
      </c>
      <c r="B45" s="13" t="s">
        <v>176</v>
      </c>
      <c r="C45" s="14">
        <v>132.57401641918415</v>
      </c>
      <c r="E45" t="s">
        <v>228</v>
      </c>
    </row>
    <row r="46" spans="1:5" ht="12.75">
      <c r="A46" s="20">
        <v>20100401</v>
      </c>
      <c r="B46" s="20" t="s">
        <v>177</v>
      </c>
      <c r="C46" s="21">
        <v>311.14650507050555</v>
      </c>
      <c r="E46" s="13" t="s">
        <v>221</v>
      </c>
    </row>
    <row r="47" spans="1:5" ht="12.75">
      <c r="A47" s="20">
        <v>20100403</v>
      </c>
      <c r="B47" s="20" t="s">
        <v>178</v>
      </c>
      <c r="C47" s="21">
        <v>35472.27484256111</v>
      </c>
      <c r="E47" s="13" t="s">
        <v>221</v>
      </c>
    </row>
    <row r="48" spans="1:5" ht="12.75">
      <c r="A48" s="20">
        <v>20100405</v>
      </c>
      <c r="B48" s="20" t="s">
        <v>179</v>
      </c>
      <c r="C48" s="21">
        <v>42327021.689223774</v>
      </c>
      <c r="E48" s="13" t="s">
        <v>221</v>
      </c>
    </row>
    <row r="49" spans="1:5" ht="12.75">
      <c r="A49" s="20">
        <v>20100407</v>
      </c>
      <c r="B49" s="20" t="s">
        <v>180</v>
      </c>
      <c r="C49" s="21">
        <v>33.877043980639144</v>
      </c>
      <c r="E49" s="13" t="s">
        <v>221</v>
      </c>
    </row>
    <row r="50" spans="1:5" ht="12.75">
      <c r="A50">
        <v>20100409</v>
      </c>
      <c r="B50" t="s">
        <v>181</v>
      </c>
      <c r="C50" s="12">
        <v>884.163890434484</v>
      </c>
      <c r="D50" t="s">
        <v>218</v>
      </c>
      <c r="E50" t="s">
        <v>220</v>
      </c>
    </row>
    <row r="51" spans="1:5" ht="12.75">
      <c r="A51">
        <v>20100410</v>
      </c>
      <c r="B51" t="s">
        <v>182</v>
      </c>
      <c r="C51" s="12">
        <v>0.8584058694704355</v>
      </c>
      <c r="D51" t="s">
        <v>218</v>
      </c>
      <c r="E51" t="s">
        <v>220</v>
      </c>
    </row>
    <row r="52" spans="1:5" ht="12.75">
      <c r="A52">
        <v>20100412</v>
      </c>
      <c r="B52" t="s">
        <v>183</v>
      </c>
      <c r="C52" s="12">
        <v>9401.606491798757</v>
      </c>
      <c r="D52" t="s">
        <v>218</v>
      </c>
      <c r="E52" s="13" t="s">
        <v>221</v>
      </c>
    </row>
    <row r="53" spans="1:5" ht="12.75">
      <c r="A53">
        <v>20100413</v>
      </c>
      <c r="B53" t="s">
        <v>184</v>
      </c>
      <c r="C53" s="12">
        <v>0</v>
      </c>
      <c r="D53" t="s">
        <v>218</v>
      </c>
      <c r="E53" s="13" t="s">
        <v>221</v>
      </c>
    </row>
    <row r="54" spans="1:5" ht="12.75">
      <c r="A54">
        <v>20100414</v>
      </c>
      <c r="B54" t="s">
        <v>185</v>
      </c>
      <c r="C54" s="12">
        <v>0</v>
      </c>
      <c r="D54" t="s">
        <v>218</v>
      </c>
      <c r="E54" t="s">
        <v>229</v>
      </c>
    </row>
    <row r="55" spans="1:5" ht="12.75">
      <c r="A55" s="20">
        <v>20100501</v>
      </c>
      <c r="B55" s="20" t="s">
        <v>186</v>
      </c>
      <c r="C55" s="21">
        <v>663.264394368045</v>
      </c>
      <c r="E55" t="s">
        <v>230</v>
      </c>
    </row>
    <row r="56" spans="1:5" ht="12.75">
      <c r="A56" s="20">
        <v>20100502</v>
      </c>
      <c r="B56" s="20" t="s">
        <v>187</v>
      </c>
      <c r="C56" s="21">
        <v>376.64121118285175</v>
      </c>
      <c r="E56" t="s">
        <v>231</v>
      </c>
    </row>
    <row r="57" spans="1:5" ht="12.75">
      <c r="A57" s="20">
        <v>20100503</v>
      </c>
      <c r="B57" s="20" t="s">
        <v>188</v>
      </c>
      <c r="C57" s="21">
        <v>70859.02363027814</v>
      </c>
      <c r="E57" t="s">
        <v>232</v>
      </c>
    </row>
    <row r="58" spans="1:5" ht="12.75">
      <c r="A58">
        <v>20100506</v>
      </c>
      <c r="B58" t="s">
        <v>189</v>
      </c>
      <c r="C58" s="12">
        <v>3355.344465527917</v>
      </c>
      <c r="D58" t="s">
        <v>218</v>
      </c>
      <c r="E58" t="s">
        <v>233</v>
      </c>
    </row>
    <row r="59" spans="1:5" ht="12.75">
      <c r="A59">
        <v>20100507</v>
      </c>
      <c r="B59" t="s">
        <v>190</v>
      </c>
      <c r="C59" s="12">
        <v>373262.751828</v>
      </c>
      <c r="D59" t="s">
        <v>218</v>
      </c>
      <c r="E59" t="s">
        <v>233</v>
      </c>
    </row>
    <row r="60" spans="1:5" ht="12.75">
      <c r="A60">
        <v>20100550</v>
      </c>
      <c r="B60" t="s">
        <v>191</v>
      </c>
      <c r="C60" s="12">
        <v>755.5460348433339</v>
      </c>
      <c r="D60" t="s">
        <v>218</v>
      </c>
      <c r="E60" t="s">
        <v>232</v>
      </c>
    </row>
    <row r="61" spans="1:5" ht="12.75">
      <c r="A61">
        <v>20100701</v>
      </c>
      <c r="B61" t="s">
        <v>192</v>
      </c>
      <c r="C61" s="12">
        <v>2519.846371554646</v>
      </c>
      <c r="D61" t="s">
        <v>218</v>
      </c>
      <c r="E61" t="s">
        <v>233</v>
      </c>
    </row>
    <row r="62" spans="1:5" ht="12.75">
      <c r="A62">
        <v>20100702</v>
      </c>
      <c r="B62" t="s">
        <v>193</v>
      </c>
      <c r="C62" s="12">
        <v>640.1694862906725</v>
      </c>
      <c r="D62" t="s">
        <v>218</v>
      </c>
      <c r="E62" t="s">
        <v>233</v>
      </c>
    </row>
    <row r="63" spans="1:5" ht="12.75">
      <c r="A63">
        <v>20100703</v>
      </c>
      <c r="B63" t="s">
        <v>194</v>
      </c>
      <c r="C63" s="12">
        <v>117.9776653267925</v>
      </c>
      <c r="D63" t="s">
        <v>218</v>
      </c>
      <c r="E63" t="s">
        <v>233</v>
      </c>
    </row>
    <row r="64" spans="1:5" ht="12.75">
      <c r="A64">
        <v>20100704</v>
      </c>
      <c r="B64" t="s">
        <v>195</v>
      </c>
      <c r="C64" s="12">
        <v>50882.98879034578</v>
      </c>
      <c r="D64" t="s">
        <v>218</v>
      </c>
      <c r="E64" t="s">
        <v>234</v>
      </c>
    </row>
    <row r="65" spans="1:5" ht="12.75">
      <c r="A65">
        <v>20100705</v>
      </c>
      <c r="B65" t="s">
        <v>196</v>
      </c>
      <c r="C65" s="12">
        <v>3707.3589613390495</v>
      </c>
      <c r="D65" t="s">
        <v>218</v>
      </c>
      <c r="E65" t="s">
        <v>233</v>
      </c>
    </row>
    <row r="66" spans="1:5" ht="12.75">
      <c r="A66">
        <v>20100706</v>
      </c>
      <c r="B66" t="s">
        <v>197</v>
      </c>
      <c r="C66" s="12">
        <v>1745.5178712630247</v>
      </c>
      <c r="D66" t="s">
        <v>218</v>
      </c>
      <c r="E66" t="s">
        <v>235</v>
      </c>
    </row>
    <row r="67" spans="1:5" ht="12.75">
      <c r="A67">
        <v>20100707</v>
      </c>
      <c r="B67" t="s">
        <v>198</v>
      </c>
      <c r="C67" s="12">
        <v>94.45865701643046</v>
      </c>
      <c r="D67" t="s">
        <v>218</v>
      </c>
      <c r="E67" t="s">
        <v>233</v>
      </c>
    </row>
    <row r="68" spans="1:5" ht="12.75">
      <c r="A68">
        <v>20100708</v>
      </c>
      <c r="B68" t="s">
        <v>199</v>
      </c>
      <c r="C68" s="12">
        <v>21772.801080893867</v>
      </c>
      <c r="D68" t="s">
        <v>218</v>
      </c>
      <c r="E68" t="s">
        <v>233</v>
      </c>
    </row>
    <row r="69" spans="1:5" ht="12.75">
      <c r="A69">
        <v>20100709</v>
      </c>
      <c r="B69" t="s">
        <v>200</v>
      </c>
      <c r="C69" s="12">
        <v>201286.9265641627</v>
      </c>
      <c r="D69" t="s">
        <v>218</v>
      </c>
      <c r="E69" t="s">
        <v>229</v>
      </c>
    </row>
    <row r="70" spans="1:5" ht="12.75">
      <c r="A70">
        <v>20100710</v>
      </c>
      <c r="B70" t="s">
        <v>201</v>
      </c>
      <c r="C70" s="12">
        <v>5504.559596902956</v>
      </c>
      <c r="D70" t="s">
        <v>218</v>
      </c>
      <c r="E70" t="s">
        <v>233</v>
      </c>
    </row>
    <row r="71" spans="1:5" ht="12.75">
      <c r="A71">
        <v>20100711</v>
      </c>
      <c r="B71" t="s">
        <v>202</v>
      </c>
      <c r="C71" s="12">
        <v>182.94936868112512</v>
      </c>
      <c r="D71" t="s">
        <v>218</v>
      </c>
      <c r="E71" t="s">
        <v>233</v>
      </c>
    </row>
    <row r="72" spans="1:5" ht="12.75">
      <c r="A72">
        <v>20100801</v>
      </c>
      <c r="B72" t="s">
        <v>203</v>
      </c>
      <c r="C72" s="12">
        <v>1510.6855769513961</v>
      </c>
      <c r="D72" t="s">
        <v>218</v>
      </c>
      <c r="E72" t="s">
        <v>236</v>
      </c>
    </row>
    <row r="73" spans="1:5" ht="12.75">
      <c r="A73">
        <v>20100802</v>
      </c>
      <c r="B73" t="s">
        <v>204</v>
      </c>
      <c r="C73" s="12">
        <v>4928.431087459504</v>
      </c>
      <c r="D73" t="s">
        <v>218</v>
      </c>
      <c r="E73" t="s">
        <v>236</v>
      </c>
    </row>
    <row r="74" spans="1:5" ht="12.75">
      <c r="A74">
        <v>20100803</v>
      </c>
      <c r="B74" t="s">
        <v>205</v>
      </c>
      <c r="C74" s="12">
        <v>21084.480063010513</v>
      </c>
      <c r="D74" t="s">
        <v>218</v>
      </c>
      <c r="E74" t="s">
        <v>236</v>
      </c>
    </row>
    <row r="75" spans="1:5" ht="12.75">
      <c r="A75">
        <v>20100805</v>
      </c>
      <c r="B75" t="s">
        <v>206</v>
      </c>
      <c r="C75" s="12">
        <v>4177.394849754955</v>
      </c>
      <c r="D75" t="s">
        <v>218</v>
      </c>
      <c r="E75" t="s">
        <v>236</v>
      </c>
    </row>
    <row r="76" spans="1:5" ht="12.75">
      <c r="A76">
        <v>20100901</v>
      </c>
      <c r="B76" t="s">
        <v>207</v>
      </c>
      <c r="C76" s="12">
        <v>540.2068825770064</v>
      </c>
      <c r="D76" t="s">
        <v>218</v>
      </c>
      <c r="E76" t="s">
        <v>237</v>
      </c>
    </row>
    <row r="77" spans="1:5" ht="12.75">
      <c r="A77">
        <v>20100902</v>
      </c>
      <c r="B77" t="s">
        <v>208</v>
      </c>
      <c r="C77" s="12">
        <v>521.6255481330958</v>
      </c>
      <c r="D77" t="s">
        <v>218</v>
      </c>
      <c r="E77" t="s">
        <v>220</v>
      </c>
    </row>
    <row r="78" spans="1:5" ht="12.75">
      <c r="A78">
        <v>20100903</v>
      </c>
      <c r="B78" t="s">
        <v>209</v>
      </c>
      <c r="C78" s="12">
        <v>134048.1470782368</v>
      </c>
      <c r="D78" t="s">
        <v>218</v>
      </c>
      <c r="E78" t="s">
        <v>220</v>
      </c>
    </row>
    <row r="79" spans="1:5" ht="12.75">
      <c r="A79">
        <v>20100905</v>
      </c>
      <c r="B79" t="s">
        <v>210</v>
      </c>
      <c r="C79" s="12">
        <v>6.440552890098198</v>
      </c>
      <c r="D79" t="s">
        <v>218</v>
      </c>
      <c r="E79" t="s">
        <v>233</v>
      </c>
    </row>
    <row r="80" spans="1:5" ht="12.75">
      <c r="A80">
        <v>20100907</v>
      </c>
      <c r="B80" t="s">
        <v>211</v>
      </c>
      <c r="C80" s="12">
        <v>420.18422374344436</v>
      </c>
      <c r="D80" t="s">
        <v>218</v>
      </c>
      <c r="E80" t="s">
        <v>233</v>
      </c>
    </row>
    <row r="81" spans="1:5" ht="12.75">
      <c r="A81">
        <v>20100908</v>
      </c>
      <c r="B81" t="s">
        <v>212</v>
      </c>
      <c r="C81" s="12">
        <v>475.2841318182136</v>
      </c>
      <c r="D81" t="s">
        <v>218</v>
      </c>
      <c r="E81" t="s">
        <v>233</v>
      </c>
    </row>
    <row r="82" spans="1:5" ht="12.75">
      <c r="A82">
        <v>20100909</v>
      </c>
      <c r="B82" t="s">
        <v>213</v>
      </c>
      <c r="C82" s="12">
        <v>269.8174412071724</v>
      </c>
      <c r="D82" t="s">
        <v>218</v>
      </c>
      <c r="E82" t="s">
        <v>225</v>
      </c>
    </row>
    <row r="83" spans="1:5" ht="12.75">
      <c r="A83">
        <v>20100912</v>
      </c>
      <c r="B83" t="s">
        <v>214</v>
      </c>
      <c r="C83" s="12">
        <v>1015.1948305268453</v>
      </c>
      <c r="D83" t="s">
        <v>218</v>
      </c>
      <c r="E83" t="s">
        <v>233</v>
      </c>
    </row>
    <row r="84" spans="1:5" ht="12.75">
      <c r="A84">
        <v>20100914</v>
      </c>
      <c r="B84" t="s">
        <v>215</v>
      </c>
      <c r="C84" s="12">
        <v>0</v>
      </c>
      <c r="D84" t="s">
        <v>218</v>
      </c>
      <c r="E84" t="s">
        <v>233</v>
      </c>
    </row>
    <row r="85" spans="1:5" ht="12.75">
      <c r="A85">
        <v>20100916</v>
      </c>
      <c r="B85" t="s">
        <v>216</v>
      </c>
      <c r="C85" s="12">
        <v>-317.86273462047825</v>
      </c>
      <c r="D85" t="s">
        <v>218</v>
      </c>
      <c r="E85" t="s">
        <v>233</v>
      </c>
    </row>
    <row r="86" spans="1:5" ht="12.75">
      <c r="A86">
        <v>91200045</v>
      </c>
      <c r="B86" t="s">
        <v>217</v>
      </c>
      <c r="C86" s="12">
        <v>624.8505214439981</v>
      </c>
      <c r="D86" t="s">
        <v>218</v>
      </c>
      <c r="E86" t="s">
        <v>233</v>
      </c>
    </row>
    <row r="87" ht="12.75">
      <c r="C87" s="19">
        <f>SUM(C2:C86)</f>
        <v>253610661.95918623</v>
      </c>
    </row>
    <row r="88" ht="12.75">
      <c r="C88" s="12">
        <f>'стр.1_3'!CD18*1000</f>
        <v>253610441.94618043</v>
      </c>
    </row>
  </sheetData>
  <sheetProtection/>
  <autoFilter ref="A1:E8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Elizaveta G. Lobashova</cp:lastModifiedBy>
  <cp:lastPrinted>2015-01-19T12:47:27Z</cp:lastPrinted>
  <dcterms:created xsi:type="dcterms:W3CDTF">2010-05-19T10:50:44Z</dcterms:created>
  <dcterms:modified xsi:type="dcterms:W3CDTF">2015-04-10T12:26:44Z</dcterms:modified>
  <cp:category/>
  <cp:version/>
  <cp:contentType/>
  <cp:contentStatus/>
</cp:coreProperties>
</file>